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ENERO 2023\"/>
    </mc:Choice>
  </mc:AlternateContent>
  <xr:revisionPtr revIDLastSave="0" documentId="13_ncr:1_{DDD76BAE-EE38-44B1-B29B-5BA6010A8F54}" xr6:coauthVersionLast="47" xr6:coauthVersionMax="47" xr10:uidLastSave="{00000000-0000-0000-0000-000000000000}"/>
  <bookViews>
    <workbookView xWindow="-120" yWindow="-120" windowWidth="29040" windowHeight="15720" tabRatio="929" firstSheet="1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JUZGADOS" sheetId="10" r:id="rId13"/>
    <sheet name="JUZG COLEGIADO" sheetId="26" r:id="rId14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3">'JUZG COLEGIADO'!$B$1:$N$37</definedName>
    <definedName name="_xlnm.Print_Area" localSheetId="12">JUZGADOS!$A$2:$R$34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D16" i="1"/>
  <c r="C63" i="18" l="1"/>
  <c r="C37" i="18"/>
  <c r="C17" i="2" l="1"/>
  <c r="C31" i="15" l="1"/>
  <c r="B17" i="8" l="1"/>
  <c r="F16" i="10" l="1"/>
  <c r="D20" i="26"/>
  <c r="C20" i="26"/>
  <c r="C18" i="5" l="1"/>
  <c r="C16" i="3"/>
  <c r="C16" i="1"/>
  <c r="C17" i="6"/>
  <c r="F27" i="14" l="1"/>
  <c r="C26" i="9" l="1"/>
  <c r="D16" i="3" l="1"/>
  <c r="G30" i="14" l="1"/>
  <c r="G31" i="14"/>
  <c r="G32" i="14"/>
  <c r="G29" i="14"/>
  <c r="C17" i="8" l="1"/>
  <c r="G14" i="10"/>
  <c r="D17" i="6" l="1"/>
  <c r="D18" i="5"/>
  <c r="D17" i="2"/>
  <c r="D25" i="10"/>
  <c r="E25" i="10"/>
  <c r="F25" i="10"/>
  <c r="C25" i="10"/>
  <c r="D16" i="10"/>
  <c r="E16" i="10"/>
  <c r="C16" i="10"/>
  <c r="C40" i="15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20" i="10"/>
  <c r="G21" i="10"/>
  <c r="G22" i="10"/>
  <c r="G23" i="10"/>
  <c r="G12" i="10"/>
  <c r="G13" i="10"/>
  <c r="G37" i="13" l="1"/>
  <c r="G25" i="10"/>
  <c r="C37" i="14"/>
  <c r="G16" i="10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<sst xmlns="http://schemas.openxmlformats.org/spreadsheetml/2006/main" count="301" uniqueCount="193">
  <si>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</si>
  <si>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</si>
  <si>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</si>
  <si>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</si>
  <si>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</si>
  <si>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</si>
  <si>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</si>
  <si>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</si>
  <si>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</si>
  <si>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</si>
  <si>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</si>
  <si>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</si>
  <si>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</si>
  <si>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</si>
  <si>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</si>
  <si>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</si>
  <si>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</si>
  <si>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</si>
  <si>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</si>
  <si>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</si>
  <si>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</si>
  <si>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</si>
  <si>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</si>
  <si>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</si>
  <si>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</si>
  <si>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</si>
  <si>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</si>
  <si>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</si>
  <si>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</si>
  <si>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</si>
  <si>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</si>
  <si>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</si>
  <si>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</si>
  <si>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</si>
  <si>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</si>
  <si>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</si>
  <si>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</si>
  <si>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</si>
  <si>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</si>
  <si>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</si>
  <si>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</si>
  <si>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</si>
  <si>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</si>
  <si>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</si>
  <si>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</si>
  <si>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</si>
  <si>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</si>
  <si>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</si>
  <si>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</si>
  <si>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</si>
  <si>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</si>
  <si>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</si>
  <si>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</si>
  <si>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</si>
  <si>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</si>
  <si>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</si>
  <si>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</si>
  <si>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</si>
  <si>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</si>
  <si>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</si>
  <si>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</si>
  <si>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</si>
  <si>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</si>
  <si>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</si>
  <si>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</si>
  <si>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</si>
  <si>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</si>
  <si>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</si>
  <si>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</si>
  <si>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</si>
  <si>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</si>
  <si>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</si>
  <si>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</si>
  <si>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</si>
  <si>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</si>
  <si>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</si>
  <si>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</si>
  <si>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</si>
  <si>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</si>
  <si>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</si>
  <si>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</si>
  <si>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</si>
  <si>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</si>
  <si>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</si>
  <si>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</si>
  <si>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</si>
  <si>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</si>
  <si>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</si>
  <si>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</si>
  <si>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</si>
  <si>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</si>
  <si>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</si>
  <si>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</si>
  <si>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</si>
  <si>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</si>
  <si>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</si>
  <si>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</si>
  <si>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</si>
  <si>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</si>
  <si>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</si>
  <si>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</si>
  <si>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</si>
  <si>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</si>
  <si>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</si>
  <si>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</si>
  <si>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</si>
  <si>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</si>
  <si>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</si>
  <si>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</si>
  <si>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</si>
  <si>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</si>
  <si>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</si>
  <si>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</si>
  <si>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</si>
  <si>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</si>
  <si>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</si>
  <si>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</si>
  <si>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</si>
  <si>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</si>
  <si>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</si>
  <si>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</si>
  <si>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</si>
  <si>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</si>
  <si>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</si>
  <si>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</si>
  <si>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</si>
  <si>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ENERO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</si>
  <si>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</si>
  <si>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</si>
  <si>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</si>
  <si>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</si>
  <si>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</si>
  <si>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</si>
  <si>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</si>
  <si>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</si>
  <si>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</si>
  <si>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</si>
  <si>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EXHORTO</t>
  </si>
  <si>
    <t>VEHÍCULOS CON Y SIN SEGURO</t>
  </si>
  <si>
    <t>CON SEGURO</t>
  </si>
  <si>
    <t>SIN SEGURO</t>
  </si>
  <si>
    <t>SE IGNORA</t>
  </si>
  <si>
    <t>ENE</t>
  </si>
  <si>
    <t>MOTOCICLETAS OFICIALES</t>
  </si>
  <si>
    <t>CON CASCO</t>
  </si>
  <si>
    <t>SIN CASCO</t>
  </si>
  <si>
    <t>CRUCEROS NO SEMAFORIZADOS</t>
  </si>
  <si>
    <t>ENE/22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</si>
  <si>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</si>
  <si>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</si>
  <si>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</si>
  <si>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</si>
  <si>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</si>
  <si>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</si>
  <si>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</si>
  <si>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</si>
  <si>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</si>
  <si>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</si>
  <si>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</si>
  <si>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ENE/23</t>
  </si>
  <si>
    <t>ACCIDENTES VIALES  ENERO 2023</t>
  </si>
  <si>
    <t xml:space="preserve"> CAUSAS DETERMINANTES  DE ACCIDENTES VIALES ENERO 2023</t>
  </si>
  <si>
    <t>ESTADO  DE   EBRIEDAD  POR HORA  ENERO   2023</t>
  </si>
  <si>
    <t>EDAD  DE LOS CONDUCTORES INVOLUCRADOS EN ESTADO  DE EBRIEDAD 2023</t>
  </si>
  <si>
    <t>DE ENERO 2023</t>
  </si>
  <si>
    <t>GRUAS 2023</t>
  </si>
  <si>
    <t>ENERO 2023</t>
  </si>
  <si>
    <t>ASUNTOS VIALES CONSIGNADOS  AL M.P.     ENERO 2023</t>
  </si>
  <si>
    <t xml:space="preserve"> DETENIDOS    ENERO   2023</t>
  </si>
  <si>
    <t>E N E R O     2 0 2 3</t>
  </si>
  <si>
    <t>BLVD. TORREÓN MATAMOROS SOBRE DESNIVEL DE RDZ TRIANA</t>
  </si>
  <si>
    <t>BLVD. TORREÓN MATAMOROS Y BLVD. LIBERTAD</t>
  </si>
  <si>
    <t>BLVD. REVOLUCIÓN Y C. LEANDRO VALLE</t>
  </si>
  <si>
    <t>BLVD. REVOLUCIÓN Y CALZ. SALTILLO 400</t>
  </si>
  <si>
    <t>AV. PRESIDENTE CARRANZA Y CALZ. ANTONIO DE JUAMBELZ</t>
  </si>
  <si>
    <t>BLVD. CONSTITUCIÓN Y C. MONTEVIDEO</t>
  </si>
  <si>
    <t>BLVD. TORREÓN MATAMOROS DESNIVEL A MIELERAS</t>
  </si>
  <si>
    <t>BLVD. CONSTITUCIÓN Y C. QUEBEC</t>
  </si>
  <si>
    <t>BLVD. INDEPENDENCIA Y C. MUZQUIZ</t>
  </si>
  <si>
    <t>BLVD. REVOLUCIÓN Y C. BELGICA</t>
  </si>
  <si>
    <t>PUENTE DIANA LAURA</t>
  </si>
  <si>
    <t>NUDO MIXTECO</t>
  </si>
  <si>
    <t>BLVD. TORREÓN MATAMOROS FTE A CAMPO MILITAR</t>
  </si>
  <si>
    <t>BLVD. EJERCITO MEXICANO FRENTE A FISCALIA</t>
  </si>
  <si>
    <t>ACCIDENTES EN BLVD. EJERCITO MEXICANO</t>
  </si>
  <si>
    <t>BLVD. EJERCITO MEXICANO FTE A GALERIAS</t>
  </si>
  <si>
    <t>BLVD. EJERCITO MEXICANO Y AV. PROLONG. BRAVO OTE</t>
  </si>
  <si>
    <t>BLVD. EJERCITO MEXICANO Y PUENTE SANTA FE</t>
  </si>
  <si>
    <t>BLVD. EJERCTIO MEXICANO SOBRE PUENTE VILLA FLORIDA</t>
  </si>
  <si>
    <t>BLVD. EJERCITO MEXICANO SOBRE PUENTE VALLE VERDE</t>
  </si>
  <si>
    <t>BLVD. EJERCITO MEXICANO SOBRE PUENTE EL TAJITO</t>
  </si>
  <si>
    <t>BLVD. EJERCITO MEXICANO SOBRE PUENTE EL CAMPESINO</t>
  </si>
  <si>
    <t>BLVD. EJERCITO MEXICANO  Y  DISTINTOS 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</si>
</sst>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49" fontId="26" fillId="0" borderId="13" xfId="0" applyNumberFormat="1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3" fillId="0" borderId="8" xfId="2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1" fillId="3" borderId="6" xfId="2" applyFont="1" applyFill="1" applyBorder="1" applyAlignment="1">
      <alignment horizontal="center" vertical="center" wrapText="1"/>
    </xf>
    <xf numFmtId="0" fontId="36" fillId="3" borderId="3" xfId="2" applyNumberFormat="1" applyFont="1" applyFill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49" fontId="36" fillId="0" borderId="20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17" fillId="0" borderId="0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49" fontId="37" fillId="0" borderId="13" xfId="0" applyNumberFormat="1" applyFont="1" applyFill="1" applyBorder="1" applyAlignment="1">
      <alignment horizontal="center" vertical="center"/>
    </xf>
    <xf numFmtId="0" fontId="38" fillId="0" borderId="3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8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8" fillId="0" borderId="26" xfId="0" applyFont="1" applyFill="1" applyBorder="1" applyAlignment="1">
      <alignment horizontal="center"/>
    </xf>
    <xf numFmtId="0" fontId="38" fillId="0" borderId="53" xfId="2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38" fillId="0" borderId="16" xfId="2" applyFont="1" applyFill="1" applyBorder="1" applyAlignment="1">
      <alignment horizontal="center" vertical="center"/>
    </xf>
    <xf numFmtId="0" fontId="38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8" fillId="0" borderId="21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center" vertical="center"/>
    </xf>
    <xf numFmtId="0" fontId="38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6" fillId="0" borderId="0" xfId="2" applyFont="1" applyBorder="1" applyAlignment="1"/>
    <xf numFmtId="0" fontId="43" fillId="0" borderId="6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43" fillId="0" borderId="10" xfId="0" quotePrefix="1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/>
    </xf>
    <xf numFmtId="49" fontId="34" fillId="0" borderId="8" xfId="0" applyNumberFormat="1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0" fontId="41" fillId="0" borderId="0" xfId="2" applyFont="1" applyAlignment="1">
      <alignment vertical="center"/>
    </xf>
    <xf numFmtId="0" fontId="41" fillId="0" borderId="0" xfId="2" applyFont="1" applyAlignment="1">
      <alignment vertical="center" wrapText="1"/>
    </xf>
    <xf numFmtId="0" fontId="42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/>
    </xf>
    <xf numFmtId="0" fontId="32" fillId="0" borderId="13" xfId="2" applyFont="1" applyFill="1" applyBorder="1" applyAlignment="1">
      <alignment horizontal="center"/>
    </xf>
    <xf numFmtId="0" fontId="33" fillId="0" borderId="7" xfId="2" applyFont="1" applyFill="1" applyBorder="1" applyAlignment="1">
      <alignment horizontal="center" vertical="center" wrapText="1"/>
    </xf>
    <xf numFmtId="0" fontId="33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5" fillId="0" borderId="6" xfId="0" applyFont="1" applyFill="1" applyBorder="1" applyAlignment="1">
      <alignment horizontal="left"/>
    </xf>
    <xf numFmtId="0" fontId="45" fillId="0" borderId="2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5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5" fillId="0" borderId="34" xfId="2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41" fillId="0" borderId="0" xfId="2" applyFont="1" applyAlignment="1">
      <alignment horizontal="left" vertical="center"/>
    </xf>
    <xf numFmtId="0" fontId="26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1" fillId="0" borderId="0" xfId="2" applyFont="1" applyAlignment="1">
      <alignment horizontal="left" vertical="center" wrapText="1"/>
    </xf>
    <xf numFmtId="0" fontId="42" fillId="0" borderId="0" xfId="2" applyFont="1" applyAlignment="1">
      <alignment horizontal="left" vertical="center" wrapText="1"/>
    </xf>
    <xf numFmtId="0" fontId="44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47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19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317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337</c:v>
                </c:pt>
                <c:pt idx="1">
                  <c:v>17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24</c:v>
                </c:pt>
                <c:pt idx="1">
                  <c:v>21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17</c:v>
                </c:pt>
                <c:pt idx="1">
                  <c:v>14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767</c:v>
                </c:pt>
                <c:pt idx="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372</c:v>
                </c:pt>
                <c:pt idx="1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JUZGADOS!$B$16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JUZGADOS!$G$16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3E-4FD9-B361-925510F725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JUZGADOS!$G$25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8140083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0">
                  <c:v>0</c:v>
                </c:pt>
                <c:pt idx="2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9-432D-ABD6-D6FA773A3E98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9-432D-ABD6-D6FA773A3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878528"/>
        <c:axId val="234682560"/>
        <c:axId val="0"/>
      </c:bar3DChart>
      <c:catAx>
        <c:axId val="28187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4682560"/>
        <c:crosses val="autoZero"/>
        <c:auto val="1"/>
        <c:lblAlgn val="ctr"/>
        <c:lblOffset val="100"/>
        <c:noMultiLvlLbl val="0"/>
      </c:catAx>
      <c:valAx>
        <c:axId val="234682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818785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42</c:v>
                </c:pt>
                <c:pt idx="4">
                  <c:v>70</c:v>
                </c:pt>
                <c:pt idx="5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25</c:v>
                </c:pt>
                <c:pt idx="3">
                  <c:v>56</c:v>
                </c:pt>
                <c:pt idx="4">
                  <c:v>60</c:v>
                </c:pt>
                <c:pt idx="5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20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35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ENE/22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35</c:v>
                </c:pt>
                <c:pt idx="9">
                  <c:v>31</c:v>
                </c:pt>
                <c:pt idx="10">
                  <c:v>18</c:v>
                </c:pt>
                <c:pt idx="11">
                  <c:v>12</c:v>
                </c:pt>
                <c:pt idx="12">
                  <c:v>19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19</c:v>
                </c:pt>
                <c:pt idx="18">
                  <c:v>19</c:v>
                </c:pt>
                <c:pt idx="19">
                  <c:v>20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12</c:v>
                </c:pt>
                <c:pt idx="8">
                  <c:v>35</c:v>
                </c:pt>
                <c:pt idx="9">
                  <c:v>31</c:v>
                </c:pt>
                <c:pt idx="10">
                  <c:v>18</c:v>
                </c:pt>
                <c:pt idx="11">
                  <c:v>12</c:v>
                </c:pt>
                <c:pt idx="12">
                  <c:v>19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19</c:v>
                </c:pt>
                <c:pt idx="18">
                  <c:v>19</c:v>
                </c:pt>
                <c:pt idx="19">
                  <c:v>20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9690368"/>
        <c:axId val="284255936"/>
        <c:axId val="0"/>
      </c:bar3DChart>
      <c:catAx>
        <c:axId val="269690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9691392"/>
        <c:axId val="284257088"/>
        <c:axId val="0"/>
      </c:bar3DChart>
      <c:catAx>
        <c:axId val="269691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306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10</xdr:row>
      <xdr:rowOff>190500</xdr:rowOff>
    </xdr:from>
    <xdr:to>
      <xdr:col>13</xdr:col>
      <xdr:colOff>50800</xdr:colOff>
      <xdr:row>37</xdr:row>
      <xdr:rowOff>25400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37</xdr:row>
      <xdr:rowOff>49899</xdr:rowOff>
    </xdr:from>
    <xdr:to>
      <xdr:col>2</xdr:col>
      <xdr:colOff>647700</xdr:colOff>
      <xdr:row>44</xdr:row>
      <xdr:rowOff>119063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076299"/>
          <a:ext cx="31115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254000</xdr:colOff>
      <xdr:row>3</xdr:row>
      <xdr:rowOff>541019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1092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12700</xdr:colOff>
      <xdr:row>4</xdr:row>
      <xdr:rowOff>12700</xdr:rowOff>
    </xdr:from>
    <xdr:to>
      <xdr:col>10</xdr:col>
      <xdr:colOff>241300</xdr:colOff>
      <xdr:row>4</xdr:row>
      <xdr:rowOff>58419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2300" y="11430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635000</xdr:colOff>
      <xdr:row>1</xdr:row>
      <xdr:rowOff>14116</xdr:rowOff>
    </xdr:from>
    <xdr:to>
      <xdr:col>12</xdr:col>
      <xdr:colOff>762000</xdr:colOff>
      <xdr:row>10</xdr:row>
      <xdr:rowOff>207434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974ACAF-7DF5-4B28-94E1-7DD60F3C95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112500" y="179216"/>
          <a:ext cx="1727200" cy="20475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1933575</xdr:colOff>
      <xdr:row>40</xdr:row>
      <xdr:rowOff>86543</xdr:rowOff>
    </xdr:from>
    <xdr:to>
      <xdr:col>2</xdr:col>
      <xdr:colOff>4295775</xdr:colOff>
      <xdr:row>46</xdr:row>
      <xdr:rowOff>8423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7858943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904875</xdr:colOff>
      <xdr:row>1</xdr:row>
      <xdr:rowOff>93921</xdr:rowOff>
    </xdr:from>
    <xdr:to>
      <xdr:col>4</xdr:col>
      <xdr:colOff>809625</xdr:colOff>
      <xdr:row>8</xdr:row>
      <xdr:rowOff>132992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5E1EDD5-862F-4CE0-A07A-F3267678ED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6048375" y="255846"/>
          <a:ext cx="981075" cy="11630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9</xdr:row>
      <xdr:rowOff>12019</xdr:rowOff>
    </xdr:from>
    <xdr:to>
      <xdr:col>11</xdr:col>
      <xdr:colOff>190500</xdr:colOff>
      <xdr:row>9</xdr:row>
      <xdr:rowOff>76200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03200" y="1917019"/>
          <a:ext cx="9613900" cy="64181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177798</xdr:colOff>
      <xdr:row>9</xdr:row>
      <xdr:rowOff>149813</xdr:rowOff>
    </xdr:from>
    <xdr:to>
      <xdr:col>11</xdr:col>
      <xdr:colOff>190499</xdr:colOff>
      <xdr:row>10</xdr:row>
      <xdr:rowOff>12019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77798" y="20548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4</xdr:row>
      <xdr:rowOff>50800</xdr:rowOff>
    </xdr:from>
    <xdr:to>
      <xdr:col>14</xdr:col>
      <xdr:colOff>190500</xdr:colOff>
      <xdr:row>12</xdr:row>
      <xdr:rowOff>104418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D05977-825E-4DBD-B81F-C2695DC2E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490200" y="812800"/>
          <a:ext cx="1727200" cy="20475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16</xdr:row>
      <xdr:rowOff>190500</xdr:rowOff>
    </xdr:from>
    <xdr:to>
      <xdr:col>13</xdr:col>
      <xdr:colOff>647700</xdr:colOff>
      <xdr:row>28</xdr:row>
      <xdr:rowOff>279400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25</xdr:row>
      <xdr:rowOff>75</xdr:rowOff>
    </xdr:from>
    <xdr:to>
      <xdr:col>2</xdr:col>
      <xdr:colOff>279400</xdr:colOff>
      <xdr:row>28</xdr:row>
      <xdr:rowOff>220330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3660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126319</xdr:rowOff>
    </xdr:from>
    <xdr:to>
      <xdr:col>10</xdr:col>
      <xdr:colOff>129776</xdr:colOff>
      <xdr:row>8</xdr:row>
      <xdr:rowOff>172038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0" y="16503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8</xdr:row>
      <xdr:rowOff>238713</xdr:rowOff>
    </xdr:from>
    <xdr:to>
      <xdr:col>10</xdr:col>
      <xdr:colOff>12701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0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673100</xdr:colOff>
      <xdr:row>2</xdr:row>
      <xdr:rowOff>114300</xdr:rowOff>
    </xdr:from>
    <xdr:to>
      <xdr:col>13</xdr:col>
      <xdr:colOff>0</xdr:colOff>
      <xdr:row>11</xdr:row>
      <xdr:rowOff>256818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F133BAF-9C32-4B94-9E03-D5121B34B7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299700" y="495300"/>
          <a:ext cx="1727200" cy="20475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25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</xdr:row>
      <xdr:rowOff>85726</xdr:rowOff>
    </xdr:from>
    <xdr:to>
      <xdr:col>12</xdr:col>
      <xdr:colOff>295276</xdr:colOff>
      <xdr:row>4</xdr:row>
      <xdr:rowOff>133350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104775" y="733426"/>
          <a:ext cx="6524626" cy="47624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114299</xdr:colOff>
      <xdr:row>5</xdr:row>
      <xdr:rowOff>8844</xdr:rowOff>
    </xdr:from>
    <xdr:to>
      <xdr:col>12</xdr:col>
      <xdr:colOff>285750</xdr:colOff>
      <xdr:row>5</xdr:row>
      <xdr:rowOff>54563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114299" y="81846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28</xdr:row>
      <xdr:rowOff>136161</xdr:rowOff>
    </xdr:from>
    <xdr:to>
      <xdr:col>5</xdr:col>
      <xdr:colOff>114300</xdr:colOff>
      <xdr:row>34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161925</xdr:colOff>
      <xdr:row>1</xdr:row>
      <xdr:rowOff>57149</xdr:rowOff>
    </xdr:from>
    <xdr:to>
      <xdr:col>17</xdr:col>
      <xdr:colOff>182777</xdr:colOff>
      <xdr:row>9</xdr:row>
      <xdr:rowOff>123467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0A719E-48ED-4782-A258-5DF6B13C4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296150" y="219074"/>
          <a:ext cx="1221002" cy="14474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116206</xdr:rowOff>
    </xdr:from>
    <xdr:to>
      <xdr:col>11</xdr:col>
      <xdr:colOff>57150</xdr:colOff>
      <xdr:row>5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6"/>
          <a:ext cx="69627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171450</xdr:colOff>
      <xdr:row>5</xdr:row>
      <xdr:rowOff>57147</xdr:rowOff>
    </xdr:from>
    <xdr:to>
      <xdr:col>11</xdr:col>
      <xdr:colOff>95250</xdr:colOff>
      <xdr:row>5</xdr:row>
      <xdr:rowOff>102867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28625" y="866772"/>
          <a:ext cx="68580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304800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13</xdr:row>
      <xdr:rowOff>152401</xdr:rowOff>
    </xdr:from>
    <xdr:to>
      <xdr:col>13</xdr:col>
      <xdr:colOff>666750</xdr:colOff>
      <xdr:row>30</xdr:row>
      <xdr:rowOff>47626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85725</xdr:colOff>
      <xdr:row>0</xdr:row>
      <xdr:rowOff>85724</xdr:rowOff>
    </xdr:from>
    <xdr:to>
      <xdr:col>13</xdr:col>
      <xdr:colOff>715534</xdr:colOff>
      <xdr:row>9</xdr:row>
      <xdr:rowOff>313967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44DE133-2D83-407C-BCB7-D63D72B86E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400925" y="85724"/>
          <a:ext cx="1429909" cy="1695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4</xdr:row>
      <xdr:rowOff>38100</xdr:rowOff>
    </xdr:from>
    <xdr:to>
      <xdr:col>10</xdr:col>
      <xdr:colOff>774700</xdr:colOff>
      <xdr:row>4</xdr:row>
      <xdr:rowOff>83819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900" y="800100"/>
          <a:ext cx="103886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88900</xdr:colOff>
      <xdr:row>4</xdr:row>
      <xdr:rowOff>165100</xdr:rowOff>
    </xdr:from>
    <xdr:to>
      <xdr:col>10</xdr:col>
      <xdr:colOff>787400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9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596900</xdr:colOff>
      <xdr:row>0</xdr:row>
      <xdr:rowOff>38100</xdr:rowOff>
    </xdr:from>
    <xdr:to>
      <xdr:col>13</xdr:col>
      <xdr:colOff>723900</xdr:colOff>
      <xdr:row>9</xdr:row>
      <xdr:rowOff>167918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53091AF-3254-4CAC-B5CB-BAC29184E3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099800" y="38100"/>
          <a:ext cx="1727200" cy="20475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13</xdr:row>
      <xdr:rowOff>12700</xdr:rowOff>
    </xdr:from>
    <xdr:to>
      <xdr:col>14</xdr:col>
      <xdr:colOff>25400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4</xdr:row>
      <xdr:rowOff>88900</xdr:rowOff>
    </xdr:from>
    <xdr:to>
      <xdr:col>11</xdr:col>
      <xdr:colOff>596900</xdr:colOff>
      <xdr:row>4</xdr:row>
      <xdr:rowOff>134619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69900" y="977900"/>
          <a:ext cx="104013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444500</xdr:colOff>
      <xdr:row>5</xdr:row>
      <xdr:rowOff>38100</xdr:rowOff>
    </xdr:from>
    <xdr:to>
      <xdr:col>11</xdr:col>
      <xdr:colOff>571500</xdr:colOff>
      <xdr:row>5</xdr:row>
      <xdr:rowOff>83819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44500" y="11176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76200</xdr:rowOff>
    </xdr:from>
    <xdr:to>
      <xdr:col>14</xdr:col>
      <xdr:colOff>177800</xdr:colOff>
      <xdr:row>10</xdr:row>
      <xdr:rowOff>91718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9AEB274-C8F8-4A32-B453-97CB680D4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125200" y="76200"/>
          <a:ext cx="1727200" cy="2047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14</xdr:row>
      <xdr:rowOff>63500</xdr:rowOff>
    </xdr:from>
    <xdr:to>
      <xdr:col>14</xdr:col>
      <xdr:colOff>165100</xdr:colOff>
      <xdr:row>35</xdr:row>
      <xdr:rowOff>63500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127000</xdr:rowOff>
    </xdr:from>
    <xdr:to>
      <xdr:col>11</xdr:col>
      <xdr:colOff>762000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70000"/>
          <a:ext cx="10401300" cy="635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101600</xdr:colOff>
      <xdr:row>7</xdr:row>
      <xdr:rowOff>88900</xdr:rowOff>
    </xdr:from>
    <xdr:to>
      <xdr:col>11</xdr:col>
      <xdr:colOff>749300</xdr:colOff>
      <xdr:row>7</xdr:row>
      <xdr:rowOff>134619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09600" y="14224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0</xdr:row>
      <xdr:rowOff>165100</xdr:rowOff>
    </xdr:from>
    <xdr:to>
      <xdr:col>14</xdr:col>
      <xdr:colOff>279400</xdr:colOff>
      <xdr:row>11</xdr:row>
      <xdr:rowOff>117118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10FEBB-47F9-4D52-B7D0-74AE863B8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214100" y="165100"/>
          <a:ext cx="1727200" cy="20475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4</xdr:row>
      <xdr:rowOff>106681</xdr:rowOff>
    </xdr:from>
    <xdr:to>
      <xdr:col>7</xdr:col>
      <xdr:colOff>485775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935356"/>
          <a:ext cx="819150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314323</xdr:colOff>
      <xdr:row>4</xdr:row>
      <xdr:rowOff>200025</xdr:rowOff>
    </xdr:from>
    <xdr:to>
      <xdr:col>7</xdr:col>
      <xdr:colOff>476249</xdr:colOff>
      <xdr:row>4</xdr:row>
      <xdr:rowOff>245744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14323" y="1028700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133349</xdr:rowOff>
    </xdr:from>
    <xdr:to>
      <xdr:col>8</xdr:col>
      <xdr:colOff>479221</xdr:colOff>
      <xdr:row>8</xdr:row>
      <xdr:rowOff>94892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8584FC-30B7-49E9-8CF5-0D0083A68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553450" y="133349"/>
          <a:ext cx="1317421" cy="15617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4</xdr:row>
      <xdr:rowOff>59056</xdr:rowOff>
    </xdr:from>
    <xdr:to>
      <xdr:col>6</xdr:col>
      <xdr:colOff>57151</xdr:colOff>
      <xdr:row>4</xdr:row>
      <xdr:rowOff>104775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1" y="70675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19050</xdr:colOff>
      <xdr:row>5</xdr:row>
      <xdr:rowOff>19050</xdr:rowOff>
    </xdr:from>
    <xdr:to>
      <xdr:col>6</xdr:col>
      <xdr:colOff>38100</xdr:colOff>
      <xdr:row>5</xdr:row>
      <xdr:rowOff>64769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19050" y="828675"/>
          <a:ext cx="72580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1019176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742950</xdr:colOff>
      <xdr:row>86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161926</xdr:colOff>
      <xdr:row>0</xdr:row>
      <xdr:rowOff>28957</xdr:rowOff>
    </xdr:from>
    <xdr:to>
      <xdr:col>7</xdr:col>
      <xdr:colOff>323850</xdr:colOff>
      <xdr:row>9</xdr:row>
      <xdr:rowOff>133697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6392833-6D30-4355-918B-DCBAFC8A0F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400926" y="28957"/>
          <a:ext cx="1257299" cy="14001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</xdr:row>
      <xdr:rowOff>11431</xdr:rowOff>
    </xdr:from>
    <xdr:to>
      <xdr:col>6</xdr:col>
      <xdr:colOff>438150</xdr:colOff>
      <xdr:row>5</xdr:row>
      <xdr:rowOff>57150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76200" y="82105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85724</xdr:colOff>
      <xdr:row>5</xdr:row>
      <xdr:rowOff>104774</xdr:rowOff>
    </xdr:from>
    <xdr:to>
      <xdr:col>6</xdr:col>
      <xdr:colOff>485775</xdr:colOff>
      <xdr:row>5</xdr:row>
      <xdr:rowOff>152399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5724" y="914399"/>
          <a:ext cx="7296151" cy="47625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0</xdr:row>
      <xdr:rowOff>86487</xdr:rowOff>
    </xdr:from>
    <xdr:to>
      <xdr:col>8</xdr:col>
      <xdr:colOff>685800</xdr:colOff>
      <xdr:row>9</xdr:row>
      <xdr:rowOff>123825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B74A4FB-5586-47FA-AA84-A9C2ECC447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220075" y="86487"/>
          <a:ext cx="1257300" cy="16565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161925</xdr:rowOff>
    </xdr:from>
    <xdr:to>
      <xdr:col>2</xdr:col>
      <xdr:colOff>2133600</xdr:colOff>
      <xdr:row>3</xdr:row>
      <xdr:rowOff>207644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8100" y="81915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47624</xdr:colOff>
      <xdr:row>3</xdr:row>
      <xdr:rowOff>245744</xdr:rowOff>
    </xdr:from>
    <xdr:to>
      <xdr:col>2</xdr:col>
      <xdr:colOff>2057400</xdr:colOff>
      <xdr:row>3</xdr:row>
      <xdr:rowOff>291463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7624" y="902969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171450</xdr:rowOff>
    </xdr:from>
    <xdr:to>
      <xdr:col>2</xdr:col>
      <xdr:colOff>466725</xdr:colOff>
      <xdr:row>43</xdr:row>
      <xdr:rowOff>287979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3475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2343150</xdr:colOff>
      <xdr:row>0</xdr:row>
      <xdr:rowOff>95249</xdr:rowOff>
    </xdr:from>
    <xdr:to>
      <xdr:col>3</xdr:col>
      <xdr:colOff>662592</xdr:colOff>
      <xdr:row>9</xdr:row>
      <xdr:rowOff>85367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C4841E-07B9-4BE6-B1A8-D105A6C0E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391400" y="95249"/>
          <a:ext cx="1253142" cy="1485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0</xdr:col>
      <xdr:colOff>177800</xdr:colOff>
      <xdr:row>5</xdr:row>
      <xdr:rowOff>165100</xdr:rowOff>
    </xdr:from>
    <xdr:to>
      <xdr:col>11</xdr:col>
      <xdr:colOff>152400</xdr:colOff>
      <xdr:row>6</xdr:row>
      <xdr:rowOff>20319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77800" y="1117600"/>
          <a:ext cx="96647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177798</xdr:colOff>
      <xdr:row>6</xdr:row>
      <xdr:rowOff>112394</xdr:rowOff>
    </xdr:from>
    <xdr:to>
      <xdr:col>11</xdr:col>
      <xdr:colOff>126999</xdr:colOff>
      <xdr:row>6</xdr:row>
      <xdr:rowOff>165100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177798" y="12553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522430</xdr:colOff>
      <xdr:row>75</xdr:row>
      <xdr:rowOff>101600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2430" y="16687800"/>
          <a:ext cx="2817670" cy="1065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482600</xdr:colOff>
      <xdr:row>0</xdr:row>
      <xdr:rowOff>127000</xdr:rowOff>
    </xdr:from>
    <xdr:to>
      <xdr:col>13</xdr:col>
      <xdr:colOff>609600</xdr:colOff>
      <xdr:row>10</xdr:row>
      <xdr:rowOff>66318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216EE9BD-9AE9-406B-B82C-15550D586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172700" y="127000"/>
          <a:ext cx="1727200" cy="2047518"/>
        </a:xfrm>
        <a:prstGeom prst="rect">
          <a:avLst/>
        </a:prstGeom>
      </xdr:spPr>
    </xdr:pic>
    <xdr:clientData/>
  </xdr:twoCellAnchor>
  <xdr:twoCellAnchor editAs="oneCell">
    <xdr:from>
      <xdr:col>11</xdr:col>
      <xdr:colOff>736600</xdr:colOff>
      <xdr:row>41</xdr:row>
      <xdr:rowOff>127000</xdr:rowOff>
    </xdr:from>
    <xdr:to>
      <xdr:col>14</xdr:col>
      <xdr:colOff>63500</xdr:colOff>
      <xdr:row>52</xdr:row>
      <xdr:rowOff>79018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575319-74DD-46C3-AE5A-90AD0B1B3F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426700" y="9690100"/>
          <a:ext cx="1727200" cy="20475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18" dataDxfId="116" headerRowBorderDxfId="117" tableBorderDxfId="115" totalsRowBorderDxfId="114">
  <tableColumns count="3">
    <tableColumn id="1" xr3:uid="{00000000-0010-0000-0000-000001000000}" name="CONCEPTO" dataDxfId="113"/>
    <tableColumn id="2" xr3:uid="{00000000-0010-0000-0000-000002000000}" name="ENE/23" dataDxfId="112"/>
    <tableColumn id="3" xr3:uid="{00000000-0010-0000-0000-000003000000}" name="ENE/22" dataDxfId="111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49" dataDxfId="47" headerRowBorderDxfId="48" tableBorderDxfId="46" headerRowCellStyle="Normal 2">
  <tableColumns count="2">
    <tableColumn id="1" xr3:uid="{00000000-0010-0000-0900-000001000000}" name="VEHICULO" dataDxfId="45" dataCellStyle="Normal 2"/>
    <tableColumn id="2" xr3:uid="{00000000-0010-0000-0900-000002000000}" name="CANTIDAD" dataDxfId="44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42" headerRowBorderDxfId="43" tableBorderDxfId="41">
  <tableColumns count="2">
    <tableColumn id="1" xr3:uid="{00000000-0010-0000-0A00-000001000000}" name="CONCEPTO" dataDxfId="40"/>
    <tableColumn id="2" xr3:uid="{00000000-0010-0000-0A00-000002000000}" name="Columna1" dataDxfId="39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0" totalsRowShown="0" headerRowDxfId="38" dataDxfId="36" headerRowBorderDxfId="37" tableBorderDxfId="35" totalsRowBorderDxfId="34">
  <autoFilter ref="C11:D40" xr:uid="{00000000-0009-0000-0100-000010000000}"/>
  <tableColumns count="2">
    <tableColumn id="1" xr3:uid="{00000000-0010-0000-0B00-000001000000}" name="CRUCERO" dataDxfId="33"/>
    <tableColumn id="2" xr3:uid="{00000000-0010-0000-0B00-000002000000}" name="No. INCIDENTES" dataDxfId="3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31" dataDxfId="29" headerRowBorderDxfId="30" tableBorderDxfId="28">
  <autoFilter ref="B12:D17" xr:uid="{00000000-0009-0000-0100-000001000000}"/>
  <tableColumns count="3">
    <tableColumn id="1" xr3:uid="{00000000-0010-0000-0C00-000001000000}" name="CONCEPTO" dataDxfId="27"/>
    <tableColumn id="2" xr3:uid="{00000000-0010-0000-0C00-000002000000}" name="ENE/23" dataDxfId="26"/>
    <tableColumn id="3" xr3:uid="{00000000-0010-0000-0C00-000003000000}" name="ENE/22" dataDxfId="25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24" dataDxfId="22" headerRowBorderDxfId="23" tableBorderDxfId="21">
  <autoFilter ref="A12:C17" xr:uid="{00000000-0009-0000-0100-000003000000}"/>
  <tableColumns count="3">
    <tableColumn id="1" xr3:uid="{00000000-0010-0000-0D00-000001000000}" name="CONCEPTO" dataDxfId="20"/>
    <tableColumn id="2" xr3:uid="{00000000-0010-0000-0D00-000002000000}" name="ENE/23" dataDxfId="19"/>
    <tableColumn id="3" xr3:uid="{00000000-0010-0000-0D00-000003000000}" name="ENE/22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6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9:G25" totalsRowShown="0" headerRowDxfId="8" dataDxfId="7" tableBorderDxfId="6">
  <autoFilter ref="B19:G25" xr:uid="{00000000-0009-0000-0100-000009000000}"/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/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0" dataDxfId="108" headerRowBorderDxfId="109" tableBorderDxfId="107">
  <autoFilter ref="B9:D17" xr:uid="{00000000-0009-0000-0100-000004000000}"/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06" dataCellStyle="Normal 2"/>
    <tableColumn id="2" xr3:uid="{00000000-0010-0000-0100-000002000000}" name="ENE/23" dataDxfId="105" dataCellStyle="Normal 2"/>
    <tableColumn id="3" xr3:uid="{00000000-0010-0000-0100-000003000000}" name="ENE/22" dataDxfId="104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3" dataDxfId="101" headerRowBorderDxfId="102" tableBorderDxfId="100">
  <autoFilter ref="B11:D16" xr:uid="{00000000-0009-0000-0100-000005000000}"/>
  <tableColumns count="3">
    <tableColumn id="1" xr3:uid="{00000000-0010-0000-0200-000001000000}" name="CONCEPTO" dataDxfId="99" dataCellStyle="Normal 2"/>
    <tableColumn id="2" xr3:uid="{00000000-0010-0000-0200-000002000000}" name="ENE/23" dataDxfId="98" dataCellStyle="Normal 2"/>
    <tableColumn id="3" xr3:uid="{00000000-0010-0000-0200-000003000000}" name="ENE/22" dataDxfId="97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96" dataDxfId="94" headerRowBorderDxfId="95" tableBorderDxfId="93">
  <autoFilter ref="B13:D18" xr:uid="{00000000-0009-0000-0100-000006000000}"/>
  <tableColumns count="3">
    <tableColumn id="1" xr3:uid="{00000000-0010-0000-0300-000001000000}" name="CONCEPTO" dataDxfId="92" dataCellStyle="Normal 2"/>
    <tableColumn id="2" xr3:uid="{00000000-0010-0000-0300-000002000000}" name="ENE/23" dataDxfId="91" dataCellStyle="Normal 2"/>
    <tableColumn id="3" xr3:uid="{00000000-0010-0000-0300-000003000000}" name="ENE/22" dataDxfId="90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89" dataDxfId="87" headerRowBorderDxfId="88" tableBorderDxfId="86" headerRowCellStyle="Normal 2">
  <tableColumns count="6">
    <tableColumn id="1" xr3:uid="{00000000-0010-0000-0400-000001000000}" name="EDAD" dataDxfId="85"/>
    <tableColumn id="2" xr3:uid="{00000000-0010-0000-0400-000002000000}" name="CHOQUES" dataDxfId="84"/>
    <tableColumn id="3" xr3:uid="{00000000-0010-0000-0400-000003000000}" name="ATROPELLOS" dataDxfId="83"/>
    <tableColumn id="4" xr3:uid="{00000000-0010-0000-0400-000004000000}" name="VOLCADURAS" dataDxfId="82"/>
    <tableColumn id="5" xr3:uid="{00000000-0010-0000-0400-000005000000}" name="CAIDA DE PERSONA" dataDxfId="81"/>
    <tableColumn id="6" xr3:uid="{00000000-0010-0000-0400-000006000000}" name="COMPUTO" dataDxfId="8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79" dataDxfId="77" headerRowBorderDxfId="78" tableBorderDxfId="76" headerRowCellStyle="Normal 2" dataCellStyle="Normal 2">
  <tableColumns count="6">
    <tableColumn id="1" xr3:uid="{00000000-0010-0000-0500-000001000000}" name="HORA" dataDxfId="75"/>
    <tableColumn id="2" xr3:uid="{00000000-0010-0000-0500-000002000000}" name="CHOQUES" dataDxfId="74" dataCellStyle="Normal 2"/>
    <tableColumn id="3" xr3:uid="{00000000-0010-0000-0500-000003000000}" name="ATROPELLOS" dataDxfId="73" dataCellStyle="Normal 2"/>
    <tableColumn id="4" xr3:uid="{00000000-0010-0000-0500-000004000000}" name="VOLCADURAS" dataDxfId="72" dataCellStyle="Normal 2"/>
    <tableColumn id="5" xr3:uid="{00000000-0010-0000-0500-000005000000}" name="CAIDA DE PERSONA" dataDxfId="71" dataCellStyle="Normal 2"/>
    <tableColumn id="6" xr3:uid="{00000000-0010-0000-0500-000006000000}" name="COMPUTO" dataDxfId="70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69" dataDxfId="67" headerRowBorderDxfId="68" tableBorderDxfId="66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65"/>
    <tableColumn id="2" xr3:uid="{00000000-0010-0000-0600-000002000000}" name="ESTADO  DE EBRIEDAD" dataDxfId="64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63" dataDxfId="61" headerRowBorderDxfId="62" tableBorderDxfId="60" totalsRowBorderDxfId="59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58"/>
    <tableColumn id="2" xr3:uid="{00000000-0010-0000-0700-000002000000}" name="ESTADO  DE EBRIEDAD" dataDxfId="57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56" dataDxfId="54" headerRowBorderDxfId="55" tableBorderDxfId="53" totalsRowBorderDxfId="52" headerRowCellStyle="Normal 2">
  <autoFilter ref="B68:C70" xr:uid="{00000000-0009-0000-0100-000016000000}"/>
  <tableColumns count="2">
    <tableColumn id="1" xr3:uid="{00000000-0010-0000-0800-000001000000}" name="GENERO " dataDxfId="51" dataCellStyle="Normal 2"/>
    <tableColumn id="2" xr3:uid="{00000000-0010-0000-0800-000002000000}" name="E.E." dataDxfId="5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13" zoomScale="75" zoomScaleNormal="75" zoomScaleSheetLayoutView="75" zoomScalePageLayoutView="75" workbookViewId="0">
      <selection activeCell="C24" sqref="C24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27" t="s">
        <v>160</v>
      </c>
      <c r="C2" s="327"/>
      <c r="D2" s="327"/>
      <c r="E2" s="327"/>
      <c r="F2" s="327"/>
      <c r="G2" s="327"/>
      <c r="H2" s="327"/>
    </row>
    <row r="3" spans="2:8">
      <c r="B3" s="327"/>
      <c r="C3" s="327"/>
      <c r="D3" s="327"/>
      <c r="E3" s="327"/>
      <c r="F3" s="327"/>
      <c r="G3" s="327"/>
      <c r="H3" s="327"/>
    </row>
    <row r="4" spans="2:8" ht="50.25" customHeight="1">
      <c r="B4" s="327"/>
      <c r="C4" s="327"/>
      <c r="D4" s="327"/>
      <c r="E4" s="327"/>
      <c r="F4" s="327"/>
      <c r="G4" s="327"/>
      <c r="H4" s="327"/>
    </row>
    <row r="5" spans="2:8" ht="4.5" customHeight="1">
      <c r="B5" s="2"/>
      <c r="C5" s="2"/>
      <c r="D5" s="2"/>
    </row>
    <row r="6" spans="2:8" ht="12.75" customHeight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44" t="s">
        <v>0</v>
      </c>
      <c r="C10" s="245" t="s">
        <v>159</v>
      </c>
      <c r="D10" s="246" t="s">
        <v>147</v>
      </c>
    </row>
    <row r="11" spans="2:8" ht="30.95" customHeight="1">
      <c r="B11" s="241" t="s">
        <v>1</v>
      </c>
      <c r="C11" s="209">
        <v>317</v>
      </c>
      <c r="D11" s="193">
        <v>337</v>
      </c>
    </row>
    <row r="12" spans="2:8" ht="30.95" customHeight="1">
      <c r="B12" s="241" t="s">
        <v>2</v>
      </c>
      <c r="C12" s="209">
        <v>11</v>
      </c>
      <c r="D12" s="193">
        <v>17</v>
      </c>
    </row>
    <row r="13" spans="2:8" ht="30.95" customHeight="1">
      <c r="B13" s="241" t="s">
        <v>3</v>
      </c>
      <c r="C13" s="209">
        <v>12</v>
      </c>
      <c r="D13" s="193">
        <v>7</v>
      </c>
    </row>
    <row r="14" spans="2:8" ht="30.95" customHeight="1">
      <c r="B14" s="241" t="s">
        <v>4</v>
      </c>
      <c r="C14" s="209">
        <v>1</v>
      </c>
      <c r="D14" s="193">
        <v>1</v>
      </c>
    </row>
    <row r="15" spans="2:8" ht="12.75" customHeight="1">
      <c r="B15" s="241"/>
      <c r="C15" s="209"/>
      <c r="D15" s="193"/>
    </row>
    <row r="16" spans="2:8" ht="30.95" customHeight="1">
      <c r="B16" s="242" t="s">
        <v>5</v>
      </c>
      <c r="C16" s="209">
        <f>C11+C12+C13+C14</f>
        <v>341</v>
      </c>
      <c r="D16" s="209">
        <f>D11+D12+D13+D14</f>
        <v>362</v>
      </c>
    </row>
    <row r="17" spans="2:5" ht="12.75" customHeight="1">
      <c r="B17" s="241"/>
      <c r="C17" s="209"/>
      <c r="D17" s="193"/>
    </row>
    <row r="18" spans="2:5" ht="30.95" customHeight="1">
      <c r="B18" s="241" t="s">
        <v>6</v>
      </c>
      <c r="C18" s="209">
        <v>159</v>
      </c>
      <c r="D18" s="193">
        <v>225</v>
      </c>
    </row>
    <row r="19" spans="2:5" ht="30.95" customHeight="1">
      <c r="B19" s="243" t="s">
        <v>7</v>
      </c>
      <c r="C19" s="210">
        <v>0</v>
      </c>
      <c r="D19" s="194">
        <v>2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0"/>
  <sheetViews>
    <sheetView showGridLines="0" view="pageLayout" zoomScaleNormal="100" workbookViewId="0">
      <selection activeCell="E20" sqref="E20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49" t="s">
        <v>158</v>
      </c>
      <c r="D4" s="349"/>
    </row>
    <row r="5" spans="3:4" ht="12.75" customHeight="1">
      <c r="C5" s="349"/>
      <c r="D5" s="349"/>
    </row>
    <row r="6" spans="3:4" ht="24.75" customHeight="1">
      <c r="C6" s="349"/>
      <c r="D6" s="349"/>
    </row>
    <row r="7" spans="3:4" hidden="1"/>
    <row r="9" spans="3:4" ht="13.5" thickBot="1"/>
    <row r="10" spans="3:4" ht="31.5" customHeight="1" thickBot="1">
      <c r="C10" s="347" t="s">
        <v>166</v>
      </c>
      <c r="D10" s="348"/>
    </row>
    <row r="11" spans="3:4" ht="15">
      <c r="C11" s="303" t="s">
        <v>109</v>
      </c>
      <c r="D11" s="304" t="s">
        <v>110</v>
      </c>
    </row>
    <row r="12" spans="3:4" ht="15.75">
      <c r="C12" s="305" t="s">
        <v>129</v>
      </c>
      <c r="D12" s="306"/>
    </row>
    <row r="13" spans="3:4" ht="15">
      <c r="C13" s="307" t="s">
        <v>170</v>
      </c>
      <c r="D13" s="308">
        <v>4</v>
      </c>
    </row>
    <row r="14" spans="3:4" ht="15">
      <c r="C14" s="309" t="s">
        <v>171</v>
      </c>
      <c r="D14" s="306">
        <v>3</v>
      </c>
    </row>
    <row r="15" spans="3:4" ht="15">
      <c r="C15" s="309" t="s">
        <v>172</v>
      </c>
      <c r="D15" s="311">
        <v>3</v>
      </c>
    </row>
    <row r="16" spans="3:4" ht="15">
      <c r="C16" s="309" t="s">
        <v>173</v>
      </c>
      <c r="D16" s="306">
        <v>3</v>
      </c>
    </row>
    <row r="17" spans="3:4" ht="15">
      <c r="C17" s="309" t="s">
        <v>174</v>
      </c>
      <c r="D17" s="306">
        <v>3</v>
      </c>
    </row>
    <row r="18" spans="3:4" ht="15">
      <c r="C18" s="309" t="s">
        <v>175</v>
      </c>
      <c r="D18" s="306">
        <v>2</v>
      </c>
    </row>
    <row r="19" spans="3:4" ht="15">
      <c r="C19" s="309" t="s">
        <v>176</v>
      </c>
      <c r="D19" s="306">
        <v>2</v>
      </c>
    </row>
    <row r="20" spans="3:4" ht="15">
      <c r="C20" s="309" t="s">
        <v>177</v>
      </c>
      <c r="D20" s="306">
        <v>2</v>
      </c>
    </row>
    <row r="21" spans="3:4" ht="15">
      <c r="C21" s="309" t="s">
        <v>178</v>
      </c>
      <c r="D21" s="306">
        <v>2</v>
      </c>
    </row>
    <row r="22" spans="3:4" ht="15">
      <c r="C22" s="309" t="s">
        <v>179</v>
      </c>
      <c r="D22" s="312">
        <v>2</v>
      </c>
    </row>
    <row r="23" spans="3:4" ht="15">
      <c r="C23" s="309" t="s">
        <v>175</v>
      </c>
      <c r="D23" s="312">
        <v>2</v>
      </c>
    </row>
    <row r="24" spans="3:4" ht="15">
      <c r="C24" s="310"/>
      <c r="D24" s="311"/>
    </row>
    <row r="25" spans="3:4" ht="15">
      <c r="C25" s="313" t="s">
        <v>146</v>
      </c>
      <c r="D25" s="312"/>
    </row>
    <row r="26" spans="3:4" ht="15">
      <c r="C26" s="323" t="s">
        <v>180</v>
      </c>
      <c r="D26" s="324">
        <v>4</v>
      </c>
    </row>
    <row r="27" spans="3:4" ht="15">
      <c r="C27" s="323" t="s">
        <v>181</v>
      </c>
      <c r="D27" s="324">
        <v>2</v>
      </c>
    </row>
    <row r="28" spans="3:4" ht="15">
      <c r="C28" s="309" t="s">
        <v>182</v>
      </c>
      <c r="D28" s="312">
        <v>2</v>
      </c>
    </row>
    <row r="29" spans="3:4" ht="15">
      <c r="C29" s="309"/>
      <c r="D29" s="312"/>
    </row>
    <row r="30" spans="3:4" ht="15">
      <c r="C30" s="313" t="s">
        <v>184</v>
      </c>
      <c r="D30" s="314"/>
    </row>
    <row r="31" spans="3:4" ht="15">
      <c r="C31" s="309" t="s">
        <v>183</v>
      </c>
      <c r="D31" s="314">
        <v>3</v>
      </c>
    </row>
    <row r="32" spans="3:4" ht="15">
      <c r="C32" s="309" t="s">
        <v>185</v>
      </c>
      <c r="D32" s="314">
        <v>2</v>
      </c>
    </row>
    <row r="33" spans="3:4" ht="15">
      <c r="C33" s="309" t="s">
        <v>186</v>
      </c>
      <c r="D33" s="306">
        <v>2</v>
      </c>
    </row>
    <row r="34" spans="3:4" ht="15">
      <c r="C34" s="309" t="s">
        <v>187</v>
      </c>
      <c r="D34" s="306">
        <v>2</v>
      </c>
    </row>
    <row r="35" spans="3:4" ht="15">
      <c r="C35" s="309" t="s">
        <v>188</v>
      </c>
      <c r="D35" s="306">
        <v>1</v>
      </c>
    </row>
    <row r="36" spans="3:4" ht="15">
      <c r="C36" s="309" t="s">
        <v>189</v>
      </c>
      <c r="D36" s="306">
        <v>1</v>
      </c>
    </row>
    <row r="37" spans="3:4" ht="15">
      <c r="C37" s="309" t="s">
        <v>190</v>
      </c>
      <c r="D37" s="306">
        <v>1</v>
      </c>
    </row>
    <row r="38" spans="3:4" ht="15">
      <c r="C38" s="309" t="s">
        <v>191</v>
      </c>
      <c r="D38" s="306">
        <v>1</v>
      </c>
    </row>
    <row r="39" spans="3:4" ht="15">
      <c r="C39" s="309" t="s">
        <v>192</v>
      </c>
      <c r="D39" s="306">
        <v>13</v>
      </c>
    </row>
    <row r="40" spans="3:4" ht="15">
      <c r="C40" s="307"/>
      <c r="D40" s="308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zoomScale="75" zoomScaleNormal="100" zoomScaleSheetLayoutView="75" zoomScalePageLayoutView="75" workbookViewId="0">
      <selection activeCell="I10" sqref="I10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50" t="s">
        <v>167</v>
      </c>
      <c r="C8" s="350"/>
      <c r="D8" s="350"/>
      <c r="E8" s="350"/>
      <c r="F8" s="350"/>
      <c r="G8" s="350"/>
      <c r="H8" s="350"/>
      <c r="I8" s="350"/>
      <c r="J8" s="350"/>
      <c r="K8" s="350"/>
    </row>
    <row r="9" spans="2:16" ht="30" customHeight="1"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77"/>
      <c r="M9" s="77"/>
      <c r="N9" s="77"/>
      <c r="O9" s="77"/>
      <c r="P9" s="77"/>
    </row>
    <row r="11" spans="2:16" ht="15.75" thickBot="1">
      <c r="B11" s="11" t="s">
        <v>8</v>
      </c>
      <c r="C11" s="12"/>
      <c r="D11" s="12"/>
    </row>
    <row r="12" spans="2:16" ht="36" customHeight="1">
      <c r="B12" s="185" t="s">
        <v>0</v>
      </c>
      <c r="C12" s="245" t="s">
        <v>159</v>
      </c>
      <c r="D12" s="186" t="s">
        <v>147</v>
      </c>
    </row>
    <row r="13" spans="2:16" ht="30.95" customHeight="1">
      <c r="B13" s="187" t="s">
        <v>18</v>
      </c>
      <c r="C13" s="139">
        <v>24</v>
      </c>
      <c r="D13" s="139">
        <v>17</v>
      </c>
    </row>
    <row r="14" spans="2:16" ht="30.95" customHeight="1">
      <c r="B14" s="187" t="s">
        <v>19</v>
      </c>
      <c r="C14" s="139">
        <v>21</v>
      </c>
      <c r="D14" s="139">
        <v>14</v>
      </c>
    </row>
    <row r="15" spans="2:16" ht="30.95" customHeight="1">
      <c r="B15" s="188" t="s">
        <v>20</v>
      </c>
      <c r="C15" s="139">
        <v>41</v>
      </c>
      <c r="D15" s="139">
        <v>20</v>
      </c>
    </row>
    <row r="16" spans="2:16" ht="12.75" customHeight="1">
      <c r="B16" s="189"/>
      <c r="C16" s="141"/>
      <c r="D16" s="141"/>
    </row>
    <row r="17" spans="2:4" ht="30.95" customHeight="1">
      <c r="B17" s="190" t="s">
        <v>5</v>
      </c>
      <c r="C17" s="184">
        <f>SUM(C13:C16)</f>
        <v>86</v>
      </c>
      <c r="D17" s="139">
        <f>D13+D14+D15</f>
        <v>51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topLeftCell="A4" zoomScale="75" zoomScaleNormal="100" zoomScaleSheetLayoutView="75" zoomScalePageLayoutView="75" workbookViewId="0">
      <selection activeCell="I10" sqref="I10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50" t="s">
        <v>168</v>
      </c>
      <c r="B6" s="350"/>
      <c r="C6" s="350"/>
      <c r="D6" s="350"/>
      <c r="E6" s="350"/>
      <c r="F6" s="350"/>
      <c r="G6" s="350"/>
      <c r="H6" s="350"/>
      <c r="I6" s="350"/>
      <c r="J6" s="350"/>
    </row>
    <row r="7" spans="1:15">
      <c r="A7" s="350"/>
      <c r="B7" s="350"/>
      <c r="C7" s="350"/>
      <c r="D7" s="350"/>
      <c r="E7" s="350"/>
      <c r="F7" s="350"/>
      <c r="G7" s="350"/>
      <c r="H7" s="350"/>
      <c r="I7" s="350"/>
      <c r="J7" s="350"/>
    </row>
    <row r="8" spans="1:15">
      <c r="A8" s="350"/>
      <c r="B8" s="350"/>
      <c r="C8" s="350"/>
      <c r="D8" s="350"/>
      <c r="E8" s="350"/>
      <c r="F8" s="350"/>
      <c r="G8" s="350"/>
      <c r="H8" s="350"/>
      <c r="I8" s="350"/>
      <c r="J8" s="350"/>
    </row>
    <row r="9" spans="1:15" ht="30" customHeigh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278"/>
      <c r="L9" s="278"/>
      <c r="M9" s="278"/>
      <c r="N9" s="278"/>
      <c r="O9" s="78"/>
    </row>
    <row r="11" spans="1:15">
      <c r="A11" s="11" t="s">
        <v>8</v>
      </c>
      <c r="B11" s="12"/>
      <c r="C11" s="12"/>
    </row>
    <row r="12" spans="1:15" ht="36" customHeight="1">
      <c r="A12" s="142" t="s">
        <v>0</v>
      </c>
      <c r="B12" s="245" t="s">
        <v>159</v>
      </c>
      <c r="C12" s="143" t="s">
        <v>147</v>
      </c>
    </row>
    <row r="13" spans="1:15" ht="30.95" customHeight="1">
      <c r="A13" s="144" t="s">
        <v>21</v>
      </c>
      <c r="B13" s="147">
        <v>767</v>
      </c>
      <c r="C13" s="148">
        <v>372</v>
      </c>
    </row>
    <row r="14" spans="1:15" ht="30.95" customHeight="1">
      <c r="A14" s="145" t="s">
        <v>22</v>
      </c>
      <c r="B14" s="149">
        <v>564</v>
      </c>
      <c r="C14" s="148">
        <v>428</v>
      </c>
    </row>
    <row r="15" spans="1:15" ht="13.5" customHeight="1">
      <c r="A15" s="145"/>
      <c r="B15" s="150"/>
      <c r="C15" s="148"/>
    </row>
    <row r="16" spans="1:15" ht="9" customHeight="1">
      <c r="A16" s="140"/>
      <c r="B16" s="151"/>
      <c r="C16" s="152"/>
    </row>
    <row r="17" spans="1:3" ht="30.95" customHeight="1">
      <c r="A17" s="146" t="s">
        <v>5</v>
      </c>
      <c r="B17" s="153">
        <f>B13+B14+B15</f>
        <v>1331</v>
      </c>
      <c r="C17" s="153">
        <f>C13+C14+C15</f>
        <v>800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55" t="s">
        <v>136</v>
      </c>
      <c r="B22" s="156" t="s">
        <v>133</v>
      </c>
      <c r="C22" s="154" t="s">
        <v>134</v>
      </c>
    </row>
    <row r="23" spans="1:3" ht="30.95" customHeight="1" thickBot="1">
      <c r="A23" s="155" t="s">
        <v>135</v>
      </c>
      <c r="B23" s="156">
        <v>1226</v>
      </c>
      <c r="C23" s="154">
        <v>105</v>
      </c>
    </row>
    <row r="24" spans="1:3" ht="30.95" customHeight="1">
      <c r="A24" s="14"/>
      <c r="B24" s="15"/>
      <c r="C24" s="15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30.95" customHeight="1">
      <c r="A27" s="14"/>
      <c r="B27" s="15"/>
      <c r="C27" s="15"/>
    </row>
    <row r="28" spans="1:3" ht="4.5" customHeight="1">
      <c r="A28" s="14"/>
      <c r="B28" s="15"/>
      <c r="C28" s="15"/>
    </row>
    <row r="29" spans="1:3" ht="30.95" customHeight="1">
      <c r="A29" s="14"/>
      <c r="B29" s="15"/>
      <c r="C29" s="15"/>
    </row>
    <row r="30" spans="1:3" ht="30.95" customHeight="1">
      <c r="A30" s="14"/>
      <c r="B30" s="15"/>
      <c r="C30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5"/>
  <sheetViews>
    <sheetView showGridLines="0" view="pageLayout" zoomScaleNormal="100" workbookViewId="0">
      <selection activeCell="I10" sqref="I10"/>
    </sheetView>
  </sheetViews>
  <sheetFormatPr baseColWidth="10" defaultRowHeight="12.75"/>
  <cols>
    <col min="1" max="1" width="6.42578125" style="96" customWidth="1"/>
    <col min="2" max="2" width="17.140625" style="96" customWidth="1"/>
    <col min="3" max="3" width="16.5703125" style="96" hidden="1" customWidth="1"/>
    <col min="4" max="4" width="15.5703125" style="96" hidden="1" customWidth="1"/>
    <col min="5" max="5" width="10.42578125" style="96" customWidth="1"/>
    <col min="6" max="6" width="10.7109375" style="96" customWidth="1"/>
    <col min="7" max="7" width="11.42578125" style="96"/>
    <col min="8" max="8" width="5.7109375" style="97" customWidth="1"/>
    <col min="9" max="9" width="11.42578125" style="97"/>
    <col min="10" max="18" width="5.7109375" style="96" customWidth="1"/>
    <col min="19" max="16384" width="11.42578125" style="96"/>
  </cols>
  <sheetData>
    <row r="3" spans="2:12">
      <c r="B3" s="327" t="s">
        <v>157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2:12"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2:12"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2:12" ht="13.5" customHeight="1">
      <c r="B6" s="95"/>
    </row>
    <row r="7" spans="2:12" ht="18.75" customHeight="1" thickBot="1">
      <c r="B7" s="355"/>
      <c r="C7" s="355"/>
      <c r="D7" s="355"/>
      <c r="E7" s="355"/>
      <c r="F7" s="355"/>
      <c r="G7" s="355"/>
      <c r="H7" s="98"/>
      <c r="I7" s="98"/>
    </row>
    <row r="8" spans="2:12" ht="22.5" customHeight="1" thickBot="1">
      <c r="B8" s="356" t="s">
        <v>169</v>
      </c>
      <c r="C8" s="357"/>
      <c r="D8" s="357"/>
      <c r="E8" s="357"/>
      <c r="F8" s="357"/>
      <c r="G8" s="358"/>
      <c r="H8" s="99"/>
      <c r="I8" s="99"/>
    </row>
    <row r="9" spans="2:12" ht="3" customHeight="1" thickBot="1">
      <c r="B9" s="107"/>
      <c r="C9" s="108"/>
      <c r="D9" s="108"/>
      <c r="E9" s="108"/>
      <c r="F9" s="108"/>
      <c r="G9" s="109"/>
      <c r="H9" s="100"/>
      <c r="I9" s="100"/>
    </row>
    <row r="10" spans="2:12" s="97" customFormat="1" ht="26.25" customHeight="1" thickBot="1">
      <c r="B10" s="352" t="s">
        <v>31</v>
      </c>
      <c r="C10" s="353"/>
      <c r="D10" s="353"/>
      <c r="E10" s="353"/>
      <c r="F10" s="353"/>
      <c r="G10" s="354"/>
      <c r="H10" s="75"/>
      <c r="I10" s="75"/>
    </row>
    <row r="11" spans="2:12" ht="31.5" customHeight="1" thickBot="1">
      <c r="B11" s="192" t="s">
        <v>33</v>
      </c>
      <c r="C11" s="280" t="s">
        <v>27</v>
      </c>
      <c r="D11" s="281" t="s">
        <v>113</v>
      </c>
      <c r="E11" s="281" t="s">
        <v>29</v>
      </c>
      <c r="F11" s="282" t="s">
        <v>30</v>
      </c>
      <c r="G11" s="283" t="s">
        <v>5</v>
      </c>
      <c r="H11" s="18"/>
      <c r="I11" s="18"/>
    </row>
    <row r="12" spans="2:12" ht="24" customHeight="1">
      <c r="B12" s="284" t="s">
        <v>24</v>
      </c>
      <c r="C12" s="285"/>
      <c r="D12" s="285"/>
      <c r="E12" s="285">
        <v>9</v>
      </c>
      <c r="F12" s="285">
        <v>7</v>
      </c>
      <c r="G12" s="286">
        <f>Tabla8[[#This Row],[JUZGADO IV]]+Tabla8[[#This Row],[JUZGADO III]]+Tabla8[[#This Row],[COLEGIADO]]+Tabla8[[#This Row],[ASUNTOS INTERNOS]]</f>
        <v>16</v>
      </c>
      <c r="H12" s="100"/>
      <c r="I12" s="100"/>
    </row>
    <row r="13" spans="2:12" ht="24" customHeight="1">
      <c r="B13" s="287" t="s">
        <v>25</v>
      </c>
      <c r="C13" s="288"/>
      <c r="D13" s="288"/>
      <c r="E13" s="288">
        <v>0</v>
      </c>
      <c r="F13" s="288">
        <v>0</v>
      </c>
      <c r="G13" s="289">
        <f>Tabla8[[#This Row],[JUZGADO IV]]+Tabla8[[#This Row],[JUZGADO III]]+Tabla8[[#This Row],[COLEGIADO]]+Tabla8[[#This Row],[ASUNTOS INTERNOS]]</f>
        <v>0</v>
      </c>
      <c r="H13" s="100"/>
      <c r="I13" s="100"/>
    </row>
    <row r="14" spans="2:12" ht="24" customHeight="1">
      <c r="B14" s="287" t="s">
        <v>26</v>
      </c>
      <c r="C14" s="288"/>
      <c r="D14" s="288"/>
      <c r="E14" s="288">
        <v>3</v>
      </c>
      <c r="F14" s="288">
        <v>2</v>
      </c>
      <c r="G14" s="289">
        <f>Tabla8[[#This Row],[JUZGADO IV]]+Tabla8[[#This Row],[JUZGADO III]]+Tabla8[[#This Row],[ASUNTOS INTERNOS]]</f>
        <v>5</v>
      </c>
      <c r="H14" s="100"/>
      <c r="I14" s="100"/>
    </row>
    <row r="15" spans="2:12" ht="12" customHeight="1" thickBot="1">
      <c r="B15" s="290"/>
      <c r="C15" s="101"/>
      <c r="D15" s="101"/>
      <c r="E15" s="101"/>
      <c r="F15" s="101"/>
      <c r="G15" s="291"/>
      <c r="H15" s="100"/>
      <c r="I15" s="100"/>
    </row>
    <row r="16" spans="2:12" ht="24" customHeight="1">
      <c r="B16" s="318" t="s">
        <v>127</v>
      </c>
      <c r="C16" s="319">
        <f>C12+C13+C14</f>
        <v>0</v>
      </c>
      <c r="D16" s="319">
        <f>D12+D13+D14</f>
        <v>0</v>
      </c>
      <c r="E16" s="319">
        <f>E12+E13+E14</f>
        <v>12</v>
      </c>
      <c r="F16" s="319">
        <f>F12+F13+F14</f>
        <v>9</v>
      </c>
      <c r="G16" s="320">
        <f>Tabla8[[#This Row],[JUZGADO IV]]+Tabla8[[#This Row],[JUZGADO III]]+Tabla8[[#This Row],[COLEGIADO]]+Tabla8[[#This Row],[ASUNTOS INTERNOS]]</f>
        <v>21</v>
      </c>
      <c r="H16" s="100"/>
      <c r="I16" s="100"/>
    </row>
    <row r="17" spans="2:9" ht="13.5" thickBot="1">
      <c r="B17" s="95"/>
    </row>
    <row r="18" spans="2:9" ht="22.5" customHeight="1" thickBot="1">
      <c r="B18" s="352" t="s">
        <v>32</v>
      </c>
      <c r="C18" s="353"/>
      <c r="D18" s="353"/>
      <c r="E18" s="353"/>
      <c r="F18" s="353"/>
      <c r="G18" s="354"/>
      <c r="H18" s="75"/>
      <c r="I18" s="75"/>
    </row>
    <row r="19" spans="2:9" ht="32.25" customHeight="1" thickBot="1">
      <c r="B19" s="292" t="s">
        <v>33</v>
      </c>
      <c r="C19" s="293" t="s">
        <v>27</v>
      </c>
      <c r="D19" s="294" t="s">
        <v>28</v>
      </c>
      <c r="E19" s="294" t="s">
        <v>29</v>
      </c>
      <c r="F19" s="295" t="s">
        <v>30</v>
      </c>
      <c r="G19" s="296" t="s">
        <v>5</v>
      </c>
      <c r="H19" s="18"/>
      <c r="I19" s="18"/>
    </row>
    <row r="20" spans="2:9" ht="0.75" customHeight="1" thickBot="1">
      <c r="B20" s="297"/>
      <c r="C20" s="101">
        <v>0</v>
      </c>
      <c r="D20" s="101"/>
      <c r="E20" s="101"/>
      <c r="F20" s="101"/>
      <c r="G20" s="298">
        <f>Tabla9[[#This Row],[JUZGADO IV]]+Tabla9[[#This Row],[JUZGADO III]]+Tabla9[[#This Row],[JUZGADO I]]+Tabla9[[#This Row],[ASUNTOS INTERNOS]]</f>
        <v>0</v>
      </c>
    </row>
    <row r="21" spans="2:9" ht="24" customHeight="1">
      <c r="B21" s="299" t="s">
        <v>24</v>
      </c>
      <c r="C21" s="285"/>
      <c r="D21" s="285"/>
      <c r="E21" s="285">
        <v>22</v>
      </c>
      <c r="F21" s="285">
        <v>3</v>
      </c>
      <c r="G21" s="300">
        <f>Tabla9[[#This Row],[JUZGADO IV]]+Tabla9[[#This Row],[JUZGADO III]]+Tabla9[[#This Row],[JUZGADO I]]+Tabla9[[#This Row],[ASUNTOS INTERNOS]]</f>
        <v>25</v>
      </c>
      <c r="H21" s="100"/>
      <c r="I21" s="100"/>
    </row>
    <row r="22" spans="2:9" ht="24" customHeight="1">
      <c r="B22" s="301" t="s">
        <v>25</v>
      </c>
      <c r="C22" s="288"/>
      <c r="D22" s="288"/>
      <c r="E22" s="288">
        <v>0</v>
      </c>
      <c r="F22" s="288">
        <v>0</v>
      </c>
      <c r="G22" s="302">
        <f>Tabla9[[#This Row],[JUZGADO IV]]+Tabla9[[#This Row],[JUZGADO III]]+Tabla9[[#This Row],[JUZGADO I]]+Tabla9[[#This Row],[ASUNTOS INTERNOS]]</f>
        <v>0</v>
      </c>
      <c r="H22" s="100"/>
      <c r="I22" s="100"/>
    </row>
    <row r="23" spans="2:9" ht="24" customHeight="1">
      <c r="B23" s="301" t="s">
        <v>26</v>
      </c>
      <c r="C23" s="288"/>
      <c r="D23" s="288"/>
      <c r="E23" s="288">
        <v>4</v>
      </c>
      <c r="F23" s="288">
        <v>1</v>
      </c>
      <c r="G23" s="302">
        <f>Tabla9[[#This Row],[JUZGADO IV]]+Tabla9[[#This Row],[JUZGADO III]]+Tabla9[[#This Row],[JUZGADO I]]+Tabla9[[#This Row],[ASUNTOS INTERNOS]]</f>
        <v>5</v>
      </c>
      <c r="H23" s="100"/>
      <c r="I23" s="100"/>
    </row>
    <row r="24" spans="2:9" ht="7.5" customHeight="1" thickBot="1">
      <c r="G24" s="102"/>
    </row>
    <row r="25" spans="2:9" ht="24" customHeight="1" thickBot="1">
      <c r="B25" s="315" t="s">
        <v>128</v>
      </c>
      <c r="C25" s="316">
        <f>C21+C22+C23</f>
        <v>0</v>
      </c>
      <c r="D25" s="316">
        <f>D21+D22+D23</f>
        <v>0</v>
      </c>
      <c r="E25" s="316">
        <f>E21+E22+E23</f>
        <v>26</v>
      </c>
      <c r="F25" s="316">
        <f>F21+F22+F23</f>
        <v>4</v>
      </c>
      <c r="G25" s="317">
        <f>Tabla9[[#This Row],[JUZGADO IV]]+Tabla9[[#This Row],[JUZGADO III]]+Tabla9[[#This Row],[JUZGADO I]]+Tabla9[[#This Row],[ASUNTOS INTERNOS]]</f>
        <v>30</v>
      </c>
      <c r="H25" s="100"/>
      <c r="I25" s="100"/>
    </row>
    <row r="26" spans="2:9" ht="7.5" customHeight="1"/>
    <row r="27" spans="2:9" hidden="1"/>
    <row r="32" spans="2:9" s="104" customFormat="1">
      <c r="B32" s="103"/>
      <c r="C32" s="103"/>
      <c r="D32" s="103"/>
      <c r="H32" s="105"/>
      <c r="I32" s="105"/>
    </row>
    <row r="33" spans="2:9" s="104" customFormat="1">
      <c r="B33" s="103"/>
      <c r="C33" s="351"/>
      <c r="D33" s="351"/>
      <c r="E33" s="351"/>
      <c r="H33" s="105"/>
      <c r="I33" s="105"/>
    </row>
    <row r="34" spans="2:9" s="104" customFormat="1">
      <c r="B34" s="103"/>
      <c r="C34" s="103"/>
      <c r="D34" s="103"/>
      <c r="E34" s="106"/>
      <c r="H34" s="105"/>
      <c r="I34" s="105"/>
    </row>
    <row r="35" spans="2:9" s="104" customFormat="1">
      <c r="B35" s="103"/>
      <c r="C35" s="103"/>
      <c r="D35" s="103"/>
      <c r="H35" s="105"/>
      <c r="I35" s="105"/>
    </row>
  </sheetData>
  <mergeCells count="6">
    <mergeCell ref="C33:E33"/>
    <mergeCell ref="B3:L5"/>
    <mergeCell ref="B10:G10"/>
    <mergeCell ref="B18:G18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28"/>
  <sheetViews>
    <sheetView showGridLines="0" tabSelected="1" view="pageLayout" zoomScaleNormal="100" workbookViewId="0">
      <selection activeCell="H10" sqref="H10:M10"/>
    </sheetView>
  </sheetViews>
  <sheetFormatPr baseColWidth="10" defaultRowHeight="12.75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27" t="s">
        <v>156</v>
      </c>
      <c r="C3" s="327"/>
      <c r="D3" s="327"/>
      <c r="E3" s="327"/>
      <c r="F3" s="327"/>
      <c r="G3" s="327"/>
      <c r="H3" s="327"/>
      <c r="I3" s="327"/>
    </row>
    <row r="4" spans="2:13">
      <c r="B4" s="327"/>
      <c r="C4" s="327"/>
      <c r="D4" s="327"/>
      <c r="E4" s="327"/>
      <c r="F4" s="327"/>
      <c r="G4" s="327"/>
      <c r="H4" s="327"/>
      <c r="I4" s="327"/>
    </row>
    <row r="5" spans="2:13">
      <c r="B5" s="327"/>
      <c r="C5" s="327"/>
      <c r="D5" s="327"/>
      <c r="E5" s="327"/>
      <c r="F5" s="327"/>
      <c r="G5" s="327"/>
      <c r="H5" s="327"/>
      <c r="I5" s="327"/>
    </row>
    <row r="6" spans="2:13" ht="12.75" customHeight="1">
      <c r="C6" s="279"/>
      <c r="D6" s="279"/>
      <c r="E6" s="279"/>
      <c r="F6" s="279"/>
      <c r="G6" s="279"/>
      <c r="H6" s="279"/>
      <c r="I6" s="279"/>
    </row>
    <row r="7" spans="2:13" ht="12.75" customHeight="1">
      <c r="C7" s="279"/>
      <c r="D7" s="279"/>
      <c r="E7" s="279"/>
      <c r="F7" s="279"/>
      <c r="G7" s="279"/>
      <c r="H7" s="279"/>
      <c r="I7" s="279"/>
    </row>
    <row r="9" spans="2:13" ht="13.5" thickBot="1"/>
    <row r="10" spans="2:13" s="79" customFormat="1" ht="24.75" customHeight="1" thickBot="1">
      <c r="C10" s="356" t="s">
        <v>166</v>
      </c>
      <c r="D10" s="358"/>
      <c r="E10" s="122"/>
      <c r="F10" s="122"/>
      <c r="H10" s="359"/>
      <c r="I10" s="359"/>
      <c r="J10" s="359"/>
      <c r="K10" s="359"/>
      <c r="L10" s="359"/>
      <c r="M10" s="359"/>
    </row>
    <row r="11" spans="2:13" ht="24" customHeight="1" thickBot="1">
      <c r="C11" s="321" t="s">
        <v>31</v>
      </c>
      <c r="D11" s="322" t="s">
        <v>32</v>
      </c>
      <c r="H11" s="111"/>
      <c r="I11" s="111"/>
      <c r="J11" s="111"/>
      <c r="K11" s="111"/>
      <c r="L11" s="111"/>
      <c r="M11" s="111"/>
    </row>
    <row r="12" spans="2:13" ht="18">
      <c r="B12" s="80" t="s">
        <v>34</v>
      </c>
      <c r="C12" s="117">
        <v>0</v>
      </c>
      <c r="D12" s="114"/>
      <c r="H12" s="111"/>
      <c r="I12" s="111"/>
      <c r="J12" s="111"/>
      <c r="K12" s="111"/>
      <c r="L12" s="111"/>
      <c r="M12" s="111"/>
    </row>
    <row r="13" spans="2:13" ht="8.25" customHeight="1">
      <c r="B13" s="81"/>
      <c r="C13" s="118"/>
      <c r="D13" s="115"/>
      <c r="H13" s="112"/>
      <c r="I13" s="113"/>
      <c r="J13" s="111"/>
      <c r="K13" s="111"/>
      <c r="L13" s="111"/>
      <c r="M13" s="111"/>
    </row>
    <row r="14" spans="2:13" ht="18">
      <c r="B14" s="81" t="s">
        <v>114</v>
      </c>
      <c r="C14" s="118">
        <v>7</v>
      </c>
      <c r="D14" s="115">
        <v>1</v>
      </c>
      <c r="H14" s="112"/>
      <c r="I14" s="113"/>
      <c r="J14" s="111"/>
      <c r="K14" s="111"/>
      <c r="L14" s="111"/>
      <c r="M14" s="111"/>
    </row>
    <row r="15" spans="2:13" ht="9" customHeight="1">
      <c r="B15" s="81"/>
      <c r="C15" s="118"/>
      <c r="D15" s="115"/>
      <c r="H15" s="112"/>
      <c r="I15" s="113"/>
      <c r="J15" s="111"/>
      <c r="K15" s="111"/>
      <c r="L15" s="111"/>
      <c r="M15" s="111"/>
    </row>
    <row r="16" spans="2:13" ht="18">
      <c r="B16" s="81" t="s">
        <v>26</v>
      </c>
      <c r="C16" s="118">
        <v>2</v>
      </c>
      <c r="D16" s="115">
        <v>2</v>
      </c>
      <c r="H16" s="112"/>
      <c r="I16" s="113"/>
      <c r="J16" s="111"/>
      <c r="K16" s="111"/>
      <c r="L16" s="111"/>
      <c r="M16" s="111"/>
    </row>
    <row r="17" spans="2:13" ht="3.75" customHeight="1">
      <c r="B17" s="157"/>
      <c r="C17" s="158"/>
      <c r="D17" s="159"/>
      <c r="H17" s="112"/>
      <c r="I17" s="113"/>
      <c r="J17" s="111"/>
      <c r="K17" s="111"/>
      <c r="L17" s="111"/>
      <c r="M17" s="111"/>
    </row>
    <row r="18" spans="2:13" ht="18">
      <c r="B18" s="157" t="s">
        <v>137</v>
      </c>
      <c r="C18" s="158"/>
      <c r="D18" s="159"/>
      <c r="H18" s="112"/>
      <c r="I18" s="113"/>
      <c r="J18" s="111"/>
      <c r="K18" s="111"/>
      <c r="L18" s="111"/>
      <c r="M18" s="111"/>
    </row>
    <row r="19" spans="2:13" ht="9.75" customHeight="1" thickBot="1">
      <c r="B19" s="82"/>
      <c r="C19" s="119"/>
      <c r="D19" s="116"/>
      <c r="H19" s="112"/>
      <c r="I19" s="113"/>
      <c r="J19" s="111"/>
      <c r="K19" s="111"/>
      <c r="L19" s="111"/>
      <c r="M19" s="111"/>
    </row>
    <row r="20" spans="2:13" ht="16.5" thickBot="1">
      <c r="B20" s="17" t="s">
        <v>5</v>
      </c>
      <c r="C20" s="120">
        <f>SUM(C12:C19)</f>
        <v>9</v>
      </c>
      <c r="D20" s="121">
        <f>SUM(D12:D19)</f>
        <v>3</v>
      </c>
      <c r="H20" s="111"/>
      <c r="I20" s="113"/>
      <c r="J20" s="111"/>
      <c r="K20" s="111"/>
      <c r="L20" s="111"/>
      <c r="M20" s="111"/>
    </row>
    <row r="21" spans="2:13" ht="15.75">
      <c r="C21" s="83"/>
      <c r="H21" s="111"/>
      <c r="I21" s="113"/>
      <c r="J21" s="111"/>
      <c r="K21" s="111"/>
      <c r="L21" s="111"/>
      <c r="M21" s="111"/>
    </row>
    <row r="22" spans="2:13">
      <c r="H22" s="111"/>
      <c r="I22" s="111"/>
      <c r="J22" s="111"/>
      <c r="K22" s="111"/>
      <c r="L22" s="111"/>
      <c r="M22" s="111"/>
    </row>
    <row r="23" spans="2:13" ht="15.75">
      <c r="C23" s="84"/>
      <c r="H23" s="111"/>
      <c r="I23" s="113"/>
      <c r="J23" s="111"/>
      <c r="K23" s="111"/>
      <c r="L23" s="111"/>
      <c r="M23" s="111"/>
    </row>
    <row r="24" spans="2:13">
      <c r="H24" s="111"/>
      <c r="I24" s="111"/>
      <c r="J24" s="111"/>
      <c r="K24" s="111"/>
      <c r="L24" s="111"/>
      <c r="M24" s="111"/>
    </row>
    <row r="28" spans="2:13" ht="25.5" customHeight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topLeftCell="A4" zoomScale="75" zoomScaleNormal="50" zoomScaleSheetLayoutView="75" zoomScalePageLayoutView="75" workbookViewId="0">
      <selection activeCell="B27" sqref="B27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1.28515625" style="3" customWidth="1"/>
    <col min="5" max="16384" width="11.42578125" style="3"/>
  </cols>
  <sheetData>
    <row r="2" spans="1:17">
      <c r="B2" s="328" t="s">
        <v>161</v>
      </c>
      <c r="C2" s="328"/>
      <c r="D2" s="328"/>
      <c r="E2" s="328"/>
      <c r="F2" s="328"/>
      <c r="G2" s="328"/>
      <c r="H2" s="328"/>
      <c r="I2" s="328"/>
    </row>
    <row r="3" spans="1:17" ht="15" customHeight="1">
      <c r="B3" s="328"/>
      <c r="C3" s="328"/>
      <c r="D3" s="328"/>
      <c r="E3" s="328"/>
      <c r="F3" s="328"/>
      <c r="G3" s="328"/>
      <c r="H3" s="328"/>
      <c r="I3" s="328"/>
      <c r="J3" s="247"/>
      <c r="K3" s="247"/>
    </row>
    <row r="4" spans="1:17" ht="15" customHeight="1">
      <c r="A4" s="247"/>
      <c r="B4" s="328"/>
      <c r="C4" s="328"/>
      <c r="D4" s="328"/>
      <c r="E4" s="328"/>
      <c r="F4" s="328"/>
      <c r="G4" s="328"/>
      <c r="H4" s="328"/>
      <c r="I4" s="328"/>
      <c r="J4" s="247"/>
      <c r="K4" s="247"/>
    </row>
    <row r="5" spans="1:17" ht="15" customHeight="1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</row>
    <row r="6" spans="1:17" ht="13.5" customHeight="1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60" t="s">
        <v>13</v>
      </c>
      <c r="C9" s="245" t="s">
        <v>159</v>
      </c>
      <c r="D9" s="195" t="s">
        <v>147</v>
      </c>
    </row>
    <row r="10" spans="1:17" ht="30.95" customHeight="1">
      <c r="B10" s="161" t="s">
        <v>11</v>
      </c>
      <c r="C10" s="213">
        <v>0</v>
      </c>
      <c r="D10" s="198">
        <v>0</v>
      </c>
    </row>
    <row r="11" spans="1:17" ht="30.95" customHeight="1">
      <c r="B11" s="161" t="s">
        <v>118</v>
      </c>
      <c r="C11" s="214">
        <v>0</v>
      </c>
      <c r="D11" s="198">
        <v>2</v>
      </c>
    </row>
    <row r="12" spans="1:17" ht="30.95" customHeight="1">
      <c r="B12" s="161" t="s">
        <v>12</v>
      </c>
      <c r="C12" s="214">
        <v>20</v>
      </c>
      <c r="D12" s="198">
        <v>25</v>
      </c>
    </row>
    <row r="13" spans="1:17" ht="37.5" customHeight="1">
      <c r="B13" s="161" t="s">
        <v>10</v>
      </c>
      <c r="C13" s="214">
        <v>42</v>
      </c>
      <c r="D13" s="198">
        <v>56</v>
      </c>
    </row>
    <row r="14" spans="1:17" ht="39.75" customHeight="1">
      <c r="B14" s="161" t="s">
        <v>9</v>
      </c>
      <c r="C14" s="214">
        <v>70</v>
      </c>
      <c r="D14" s="198">
        <v>60</v>
      </c>
    </row>
    <row r="15" spans="1:17" ht="30.95" customHeight="1" thickBot="1">
      <c r="B15" s="162" t="s">
        <v>115</v>
      </c>
      <c r="C15" s="215">
        <v>209</v>
      </c>
      <c r="D15" s="200">
        <v>219</v>
      </c>
    </row>
    <row r="16" spans="1:17" ht="6.75" customHeight="1" thickBot="1">
      <c r="B16" s="196"/>
      <c r="C16" s="211"/>
      <c r="D16" s="216"/>
    </row>
    <row r="17" spans="2:4" ht="30.95" customHeight="1">
      <c r="B17" s="163" t="s">
        <v>5</v>
      </c>
      <c r="C17" s="212">
        <f>SUM(C10:C16)</f>
        <v>341</v>
      </c>
      <c r="D17" s="217">
        <f>SUM(D10:D16)</f>
        <v>362</v>
      </c>
    </row>
    <row r="18" spans="2:4" ht="11.1" customHeight="1"/>
    <row r="19" spans="2:4" ht="11.1" customHeight="1"/>
    <row r="21" spans="2:4">
      <c r="B21" s="6"/>
    </row>
    <row r="22" spans="2:4">
      <c r="B22" s="331"/>
      <c r="C22" s="331"/>
      <c r="D22" s="331"/>
    </row>
    <row r="23" spans="2:4">
      <c r="B23" s="331"/>
      <c r="C23" s="331"/>
      <c r="D23" s="331"/>
    </row>
    <row r="24" spans="2:4" ht="18.75">
      <c r="B24" s="240"/>
      <c r="C24" s="329"/>
      <c r="D24" s="329"/>
    </row>
    <row r="25" spans="2:4" ht="18.75">
      <c r="B25" s="240"/>
      <c r="C25" s="329"/>
      <c r="D25" s="329"/>
    </row>
    <row r="26" spans="2:4" ht="18.75">
      <c r="B26" s="240"/>
      <c r="C26" s="329"/>
      <c r="D26" s="329"/>
    </row>
    <row r="27" spans="2:4" ht="18.75">
      <c r="B27" s="240"/>
      <c r="C27" s="329"/>
      <c r="D27" s="329"/>
    </row>
    <row r="28" spans="2:4" ht="18.75">
      <c r="B28" s="240"/>
      <c r="C28" s="329"/>
      <c r="D28" s="329"/>
    </row>
    <row r="29" spans="2:4" ht="18.75">
      <c r="B29" s="240"/>
      <c r="C29" s="329"/>
      <c r="D29" s="329"/>
    </row>
    <row r="30" spans="2:4" ht="18.75">
      <c r="B30" s="240"/>
      <c r="C30" s="329"/>
      <c r="D30" s="329"/>
    </row>
    <row r="31" spans="2:4" ht="18.75">
      <c r="B31" s="240"/>
      <c r="C31" s="329"/>
      <c r="D31" s="329"/>
    </row>
    <row r="32" spans="2:4" ht="18.75">
      <c r="B32" s="240"/>
      <c r="C32" s="329"/>
      <c r="D32" s="329"/>
    </row>
    <row r="33" spans="2:4" ht="18.75">
      <c r="B33" s="240"/>
      <c r="C33" s="329"/>
      <c r="D33" s="329"/>
    </row>
    <row r="34" spans="2:4" ht="18.75">
      <c r="B34" s="240"/>
      <c r="C34" s="329"/>
      <c r="D34" s="329"/>
    </row>
    <row r="35" spans="2:4" ht="15.75">
      <c r="B35" s="7"/>
      <c r="C35" s="330"/>
      <c r="D35" s="330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4" zoomScale="75" zoomScaleNormal="50" zoomScaleSheetLayoutView="75" zoomScalePageLayoutView="75" workbookViewId="0">
      <selection activeCell="G27" sqref="G27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4"/>
    </row>
    <row r="3" spans="2:12" ht="15" customHeight="1">
      <c r="B3" s="332" t="s">
        <v>148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2:12" ht="24.75" customHeight="1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</row>
    <row r="5" spans="2:12" ht="15" customHeight="1"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</row>
    <row r="10" spans="2:12">
      <c r="B10" s="8" t="s">
        <v>8</v>
      </c>
      <c r="C10" s="5"/>
      <c r="D10" s="5"/>
    </row>
    <row r="11" spans="2:12" ht="36" customHeight="1">
      <c r="B11" s="164" t="s">
        <v>0</v>
      </c>
      <c r="C11" s="245" t="s">
        <v>159</v>
      </c>
      <c r="D11" s="197" t="s">
        <v>147</v>
      </c>
    </row>
    <row r="12" spans="2:12" ht="30.95" customHeight="1">
      <c r="B12" s="161" t="s">
        <v>14</v>
      </c>
      <c r="C12" s="221">
        <v>20</v>
      </c>
      <c r="D12" s="218">
        <v>19</v>
      </c>
    </row>
    <row r="13" spans="2:12" ht="30.95" customHeight="1">
      <c r="B13" s="161" t="s">
        <v>15</v>
      </c>
      <c r="C13" s="221">
        <v>14</v>
      </c>
      <c r="D13" s="218">
        <v>35</v>
      </c>
    </row>
    <row r="14" spans="2:12" ht="30.95" customHeight="1">
      <c r="B14" s="161" t="s">
        <v>16</v>
      </c>
      <c r="C14" s="221">
        <v>0</v>
      </c>
      <c r="D14" s="218">
        <v>1</v>
      </c>
    </row>
    <row r="15" spans="2:12" ht="13.5" customHeight="1">
      <c r="B15" s="165"/>
      <c r="C15" s="222"/>
      <c r="D15" s="219"/>
    </row>
    <row r="16" spans="2:12" ht="30.95" customHeight="1">
      <c r="B16" s="166" t="s">
        <v>5</v>
      </c>
      <c r="C16" s="223">
        <f>C12+C13</f>
        <v>34</v>
      </c>
      <c r="D16" s="220">
        <f>D12+D13</f>
        <v>54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topLeftCell="A4" zoomScale="75" zoomScaleNormal="50" zoomScaleSheetLayoutView="75" zoomScalePageLayoutView="75" workbookViewId="0">
      <selection activeCell="B32" sqref="B32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32" t="s">
        <v>149</v>
      </c>
      <c r="C4" s="332"/>
      <c r="D4" s="332"/>
      <c r="E4" s="332"/>
      <c r="F4" s="332"/>
      <c r="G4" s="332"/>
      <c r="H4" s="332"/>
      <c r="I4" s="332"/>
      <c r="J4" s="332"/>
    </row>
    <row r="5" spans="2:10">
      <c r="B5" s="332"/>
      <c r="C5" s="332"/>
      <c r="D5" s="332"/>
      <c r="E5" s="332"/>
      <c r="F5" s="332"/>
      <c r="G5" s="332"/>
      <c r="H5" s="332"/>
      <c r="I5" s="332"/>
      <c r="J5" s="332"/>
    </row>
    <row r="6" spans="2:10">
      <c r="B6" s="332"/>
      <c r="C6" s="332"/>
      <c r="D6" s="332"/>
      <c r="E6" s="332"/>
      <c r="F6" s="332"/>
      <c r="G6" s="332"/>
      <c r="H6" s="332"/>
      <c r="I6" s="332"/>
      <c r="J6" s="332"/>
    </row>
    <row r="12" spans="2:10">
      <c r="B12" s="8" t="s">
        <v>8</v>
      </c>
      <c r="C12" s="5"/>
      <c r="D12" s="5"/>
    </row>
    <row r="13" spans="2:10" ht="36" customHeight="1">
      <c r="B13" s="164" t="s">
        <v>0</v>
      </c>
      <c r="C13" s="245" t="s">
        <v>159</v>
      </c>
      <c r="D13" s="123" t="s">
        <v>147</v>
      </c>
    </row>
    <row r="14" spans="2:10" ht="30.95" customHeight="1">
      <c r="B14" s="161" t="s">
        <v>14</v>
      </c>
      <c r="C14" s="224">
        <v>6</v>
      </c>
      <c r="D14" s="198">
        <v>3</v>
      </c>
    </row>
    <row r="15" spans="2:10" ht="30.95" customHeight="1">
      <c r="B15" s="161" t="s">
        <v>15</v>
      </c>
      <c r="C15" s="224">
        <v>4</v>
      </c>
      <c r="D15" s="198">
        <v>4</v>
      </c>
    </row>
    <row r="16" spans="2:10" ht="30.95" customHeight="1">
      <c r="B16" s="161" t="s">
        <v>16</v>
      </c>
      <c r="C16" s="224">
        <v>0</v>
      </c>
      <c r="D16" s="198"/>
    </row>
    <row r="17" spans="2:4" ht="13.5" customHeight="1">
      <c r="B17" s="165"/>
      <c r="C17" s="225"/>
      <c r="D17" s="199"/>
    </row>
    <row r="18" spans="2:4" ht="30.95" customHeight="1">
      <c r="B18" s="166" t="s">
        <v>5</v>
      </c>
      <c r="C18" s="226">
        <f>C14+C15</f>
        <v>10</v>
      </c>
      <c r="D18" s="200">
        <f>D14+D15</f>
        <v>7</v>
      </c>
    </row>
    <row r="43" spans="2: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52" zoomScaleNormal="50" zoomScaleSheetLayoutView="75" workbookViewId="0">
      <selection activeCell="I10" sqref="I10"/>
    </sheetView>
  </sheetViews>
  <sheetFormatPr baseColWidth="10" defaultRowHeight="12.75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33" t="s">
        <v>150</v>
      </c>
      <c r="C2" s="333"/>
      <c r="D2" s="333"/>
      <c r="E2" s="333"/>
      <c r="F2" s="333"/>
      <c r="G2" s="333"/>
      <c r="H2" s="249"/>
      <c r="I2" s="248"/>
      <c r="J2" s="248"/>
    </row>
    <row r="3" spans="1:10" ht="18" customHeight="1">
      <c r="B3" s="333"/>
      <c r="C3" s="333"/>
      <c r="D3" s="333"/>
      <c r="E3" s="333"/>
      <c r="F3" s="333"/>
      <c r="G3" s="333"/>
      <c r="H3" s="249"/>
      <c r="I3" s="248"/>
      <c r="J3" s="248"/>
    </row>
    <row r="4" spans="1:10" ht="15.75" customHeight="1">
      <c r="A4" s="249"/>
      <c r="B4" s="333"/>
      <c r="C4" s="333"/>
      <c r="D4" s="333"/>
      <c r="E4" s="333"/>
      <c r="F4" s="333"/>
      <c r="G4" s="333"/>
      <c r="H4" s="249"/>
      <c r="I4" s="248"/>
      <c r="J4" s="248"/>
    </row>
    <row r="5" spans="1:10" ht="22.5" customHeight="1">
      <c r="A5" s="249"/>
      <c r="B5" s="249"/>
      <c r="C5" s="249"/>
      <c r="D5" s="249"/>
      <c r="E5" s="249"/>
      <c r="F5" s="249"/>
      <c r="G5" s="249"/>
      <c r="H5" s="249"/>
      <c r="I5" s="248"/>
      <c r="J5" s="248"/>
    </row>
    <row r="6" spans="1:10" ht="12.75" customHeight="1">
      <c r="A6" s="248"/>
      <c r="B6" s="248"/>
      <c r="C6" s="248"/>
      <c r="D6" s="248"/>
      <c r="E6" s="248"/>
      <c r="F6" s="248"/>
      <c r="G6" s="248"/>
      <c r="H6" s="248"/>
      <c r="I6" s="248"/>
      <c r="J6" s="248"/>
    </row>
    <row r="9" spans="1:10" ht="33" customHeight="1" thickBot="1">
      <c r="B9" s="124" t="s">
        <v>62</v>
      </c>
      <c r="C9" s="125" t="s">
        <v>1</v>
      </c>
      <c r="D9" s="125" t="s">
        <v>2</v>
      </c>
      <c r="E9" s="125" t="s">
        <v>3</v>
      </c>
      <c r="F9" s="125" t="s">
        <v>36</v>
      </c>
      <c r="G9" s="126" t="s">
        <v>17</v>
      </c>
    </row>
    <row r="10" spans="1:10" ht="23.25" customHeight="1">
      <c r="B10" s="252" t="s">
        <v>63</v>
      </c>
      <c r="C10" s="127">
        <v>33</v>
      </c>
      <c r="D10" s="127">
        <v>0</v>
      </c>
      <c r="E10" s="127">
        <v>1</v>
      </c>
      <c r="F10" s="127">
        <v>0</v>
      </c>
      <c r="G10" s="127">
        <f t="shared" ref="G10:G25" si="0">SUM(C10:F10)</f>
        <v>34</v>
      </c>
    </row>
    <row r="11" spans="1:10" ht="22.5" customHeight="1">
      <c r="B11" s="253" t="s">
        <v>64</v>
      </c>
      <c r="C11" s="128">
        <v>80</v>
      </c>
      <c r="D11" s="128">
        <v>1</v>
      </c>
      <c r="E11" s="128">
        <v>3</v>
      </c>
      <c r="F11" s="128">
        <v>0</v>
      </c>
      <c r="G11" s="129">
        <f t="shared" si="0"/>
        <v>84</v>
      </c>
      <c r="H11" s="20"/>
    </row>
    <row r="12" spans="1:10" ht="30" customHeight="1">
      <c r="B12" s="253" t="s">
        <v>65</v>
      </c>
      <c r="C12" s="128">
        <v>51</v>
      </c>
      <c r="D12" s="128">
        <v>3</v>
      </c>
      <c r="E12" s="128">
        <v>1</v>
      </c>
      <c r="F12" s="128">
        <v>1</v>
      </c>
      <c r="G12" s="129">
        <f t="shared" si="0"/>
        <v>56</v>
      </c>
    </row>
    <row r="13" spans="1:10" ht="27.95" customHeight="1">
      <c r="B13" s="253" t="s">
        <v>66</v>
      </c>
      <c r="C13" s="128">
        <v>67</v>
      </c>
      <c r="D13" s="128">
        <v>2</v>
      </c>
      <c r="E13" s="128">
        <v>1</v>
      </c>
      <c r="F13" s="128">
        <v>0</v>
      </c>
      <c r="G13" s="129">
        <f t="shared" si="0"/>
        <v>70</v>
      </c>
    </row>
    <row r="14" spans="1:10" ht="27.95" customHeight="1">
      <c r="B14" s="253" t="s">
        <v>67</v>
      </c>
      <c r="C14" s="128">
        <v>73</v>
      </c>
      <c r="D14" s="128">
        <v>0</v>
      </c>
      <c r="E14" s="128">
        <v>0</v>
      </c>
      <c r="F14" s="128">
        <v>0</v>
      </c>
      <c r="G14" s="129">
        <f t="shared" si="0"/>
        <v>73</v>
      </c>
    </row>
    <row r="15" spans="1:10" ht="27.95" customHeight="1">
      <c r="B15" s="253" t="s">
        <v>68</v>
      </c>
      <c r="C15" s="128">
        <v>62</v>
      </c>
      <c r="D15" s="128">
        <v>0</v>
      </c>
      <c r="E15" s="128">
        <v>1</v>
      </c>
      <c r="F15" s="128">
        <v>0</v>
      </c>
      <c r="G15" s="129">
        <f t="shared" si="0"/>
        <v>63</v>
      </c>
    </row>
    <row r="16" spans="1:10" ht="27.95" customHeight="1">
      <c r="B16" s="253" t="s">
        <v>69</v>
      </c>
      <c r="C16" s="128">
        <v>52</v>
      </c>
      <c r="D16" s="128">
        <v>3</v>
      </c>
      <c r="E16" s="128">
        <v>3</v>
      </c>
      <c r="F16" s="128">
        <v>0</v>
      </c>
      <c r="G16" s="129">
        <f t="shared" si="0"/>
        <v>58</v>
      </c>
    </row>
    <row r="17" spans="2:7" ht="27.95" customHeight="1">
      <c r="B17" s="253" t="s">
        <v>70</v>
      </c>
      <c r="C17" s="128">
        <v>34</v>
      </c>
      <c r="D17" s="128">
        <v>1</v>
      </c>
      <c r="E17" s="128">
        <v>0</v>
      </c>
      <c r="F17" s="128">
        <v>0</v>
      </c>
      <c r="G17" s="129">
        <f t="shared" si="0"/>
        <v>35</v>
      </c>
    </row>
    <row r="18" spans="2:7" ht="27.95" customHeight="1">
      <c r="B18" s="253" t="s">
        <v>71</v>
      </c>
      <c r="C18" s="128">
        <v>34</v>
      </c>
      <c r="D18" s="128">
        <v>1</v>
      </c>
      <c r="E18" s="128">
        <v>1</v>
      </c>
      <c r="F18" s="128">
        <v>0</v>
      </c>
      <c r="G18" s="128">
        <f t="shared" si="0"/>
        <v>36</v>
      </c>
    </row>
    <row r="19" spans="2:7" ht="27.95" customHeight="1">
      <c r="B19" s="253" t="s">
        <v>72</v>
      </c>
      <c r="C19" s="128">
        <v>26</v>
      </c>
      <c r="D19" s="128">
        <v>0</v>
      </c>
      <c r="E19" s="128">
        <v>1</v>
      </c>
      <c r="F19" s="128">
        <v>0</v>
      </c>
      <c r="G19" s="128">
        <f t="shared" si="0"/>
        <v>27</v>
      </c>
    </row>
    <row r="20" spans="2:7" ht="27.95" customHeight="1">
      <c r="B20" s="253" t="s">
        <v>73</v>
      </c>
      <c r="C20" s="128">
        <v>18</v>
      </c>
      <c r="D20" s="128">
        <v>0</v>
      </c>
      <c r="E20" s="128">
        <v>0</v>
      </c>
      <c r="F20" s="128">
        <v>0</v>
      </c>
      <c r="G20" s="128">
        <f t="shared" si="0"/>
        <v>18</v>
      </c>
    </row>
    <row r="21" spans="2:7" ht="27.95" customHeight="1">
      <c r="B21" s="253" t="s">
        <v>74</v>
      </c>
      <c r="C21" s="128">
        <v>12</v>
      </c>
      <c r="D21" s="128">
        <v>0</v>
      </c>
      <c r="E21" s="128">
        <v>0</v>
      </c>
      <c r="F21" s="128">
        <v>0</v>
      </c>
      <c r="G21" s="128">
        <f t="shared" si="0"/>
        <v>12</v>
      </c>
    </row>
    <row r="22" spans="2:7" ht="27.95" customHeight="1">
      <c r="B22" s="253" t="s">
        <v>75</v>
      </c>
      <c r="C22" s="128">
        <v>5</v>
      </c>
      <c r="D22" s="128">
        <v>0</v>
      </c>
      <c r="E22" s="128">
        <v>0</v>
      </c>
      <c r="F22" s="128">
        <v>0</v>
      </c>
      <c r="G22" s="128">
        <f t="shared" si="0"/>
        <v>5</v>
      </c>
    </row>
    <row r="23" spans="2:7" ht="27.95" customHeight="1">
      <c r="B23" s="253" t="s">
        <v>76</v>
      </c>
      <c r="C23" s="128">
        <v>0</v>
      </c>
      <c r="D23" s="128">
        <v>0</v>
      </c>
      <c r="E23" s="128">
        <v>0</v>
      </c>
      <c r="F23" s="128">
        <v>0</v>
      </c>
      <c r="G23" s="128">
        <f t="shared" si="0"/>
        <v>0</v>
      </c>
    </row>
    <row r="24" spans="2:7" ht="27.95" customHeight="1">
      <c r="B24" s="253" t="s">
        <v>77</v>
      </c>
      <c r="C24" s="128">
        <v>0</v>
      </c>
      <c r="D24" s="128">
        <v>0</v>
      </c>
      <c r="E24" s="128">
        <v>0</v>
      </c>
      <c r="F24" s="128">
        <v>0</v>
      </c>
      <c r="G24" s="128">
        <f t="shared" si="0"/>
        <v>0</v>
      </c>
    </row>
    <row r="25" spans="2:7" ht="27.95" customHeight="1">
      <c r="B25" s="253" t="s">
        <v>78</v>
      </c>
      <c r="C25" s="128">
        <v>0</v>
      </c>
      <c r="D25" s="128">
        <v>0</v>
      </c>
      <c r="E25" s="128">
        <v>0</v>
      </c>
      <c r="F25" s="128">
        <v>0</v>
      </c>
      <c r="G25" s="128">
        <f t="shared" si="0"/>
        <v>0</v>
      </c>
    </row>
    <row r="26" spans="2:7" ht="12" customHeight="1" thickBot="1">
      <c r="B26" s="134"/>
      <c r="C26" s="131"/>
      <c r="D26" s="131"/>
      <c r="E26" s="131"/>
      <c r="F26" s="131"/>
      <c r="G26" s="131"/>
    </row>
    <row r="27" spans="2:7" ht="44.25" customHeight="1" thickBot="1">
      <c r="B27" s="256" t="s">
        <v>122</v>
      </c>
      <c r="C27" s="257">
        <f>SUM(C10:C26)</f>
        <v>547</v>
      </c>
      <c r="D27" s="257">
        <f>SUM(D10:D26)</f>
        <v>11</v>
      </c>
      <c r="E27" s="257">
        <f>SUM(E10:E26)</f>
        <v>12</v>
      </c>
      <c r="F27" s="257">
        <f>SUM(F10:F26)</f>
        <v>1</v>
      </c>
      <c r="G27" s="258">
        <f>SUM(C27:F27)</f>
        <v>571</v>
      </c>
    </row>
    <row r="28" spans="2:7" ht="13.5" customHeight="1">
      <c r="B28" s="255"/>
      <c r="C28" s="58"/>
      <c r="D28" s="58"/>
      <c r="E28" s="58"/>
      <c r="F28" s="58"/>
      <c r="G28" s="58"/>
    </row>
    <row r="29" spans="2:7" ht="27" customHeight="1">
      <c r="B29" s="253" t="s">
        <v>79</v>
      </c>
      <c r="C29" s="128">
        <v>0</v>
      </c>
      <c r="D29" s="128">
        <v>0</v>
      </c>
      <c r="E29" s="128">
        <v>0</v>
      </c>
      <c r="F29" s="128">
        <v>0</v>
      </c>
      <c r="G29" s="128">
        <f>Tabla12[[#This Row],[CAIDA DE PERSONA]]+Tabla12[[#This Row],[VOLCADURAS]]+Tabla12[[#This Row],[ATROPELLOS]]+Tabla12[[#This Row],[CHOQUES]]</f>
        <v>0</v>
      </c>
    </row>
    <row r="30" spans="2:7" ht="21" customHeight="1">
      <c r="B30" s="253" t="s">
        <v>80</v>
      </c>
      <c r="C30" s="128">
        <v>0</v>
      </c>
      <c r="D30" s="128">
        <v>0</v>
      </c>
      <c r="E30" s="133">
        <v>0</v>
      </c>
      <c r="F30" s="128">
        <v>0</v>
      </c>
      <c r="G30" s="128">
        <f>Tabla12[[#This Row],[CAIDA DE PERSONA]]+Tabla12[[#This Row],[VOLCADURAS]]+Tabla12[[#This Row],[ATROPELLOS]]+Tabla12[[#This Row],[CHOQUES]]</f>
        <v>0</v>
      </c>
    </row>
    <row r="31" spans="2:7" ht="18.75" customHeight="1">
      <c r="B31" s="253" t="s">
        <v>81</v>
      </c>
      <c r="C31" s="128">
        <v>5</v>
      </c>
      <c r="D31" s="128">
        <v>0</v>
      </c>
      <c r="E31" s="133">
        <v>0</v>
      </c>
      <c r="F31" s="128">
        <v>0</v>
      </c>
      <c r="G31" s="128">
        <f>Tabla12[[#This Row],[CAIDA DE PERSONA]]+Tabla12[[#This Row],[VOLCADURAS]]+Tabla12[[#This Row],[ATROPELLOS]]+Tabla12[[#This Row],[CHOQUES]]</f>
        <v>5</v>
      </c>
    </row>
    <row r="32" spans="2:7" ht="21.75" customHeight="1">
      <c r="B32" s="253" t="s">
        <v>82</v>
      </c>
      <c r="C32" s="128">
        <v>3</v>
      </c>
      <c r="D32" s="128">
        <v>0</v>
      </c>
      <c r="E32" s="128">
        <v>0</v>
      </c>
      <c r="F32" s="128">
        <v>0</v>
      </c>
      <c r="G32" s="128">
        <f>Tabla12[[#This Row],[CAIDA DE PERSONA]]+Tabla12[[#This Row],[VOLCADURAS]]+Tabla12[[#This Row],[ATROPELLOS]]+Tabla12[[#This Row],[CHOQUES]]</f>
        <v>3</v>
      </c>
    </row>
    <row r="33" spans="2:10" ht="9.75" customHeight="1" thickBot="1">
      <c r="B33" s="134"/>
      <c r="C33" s="131"/>
      <c r="D33" s="131"/>
      <c r="E33" s="131"/>
      <c r="F33" s="131"/>
      <c r="G33" s="131"/>
      <c r="J33" s="28"/>
    </row>
    <row r="34" spans="2:10" ht="27.95" customHeight="1" thickBot="1">
      <c r="B34" s="254" t="s">
        <v>83</v>
      </c>
      <c r="C34" s="132">
        <f>SUM(C29:C33)</f>
        <v>8</v>
      </c>
      <c r="D34" s="132">
        <f>SUM(D29:D33)</f>
        <v>0</v>
      </c>
      <c r="E34" s="132">
        <f>SUM(E29:E33)</f>
        <v>0</v>
      </c>
      <c r="F34" s="132">
        <f>SUM(F29:F33)</f>
        <v>0</v>
      </c>
      <c r="G34" s="57">
        <f>SUM(C34:F34)</f>
        <v>8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51" t="s">
        <v>84</v>
      </c>
      <c r="C36" s="36">
        <v>31</v>
      </c>
      <c r="D36" s="36">
        <v>0</v>
      </c>
      <c r="E36" s="37">
        <v>2</v>
      </c>
      <c r="F36" s="37">
        <v>0</v>
      </c>
      <c r="G36" s="38">
        <f>C36+D36+E36+F36</f>
        <v>33</v>
      </c>
    </row>
    <row r="37" spans="2:10" ht="30.95" customHeight="1">
      <c r="B37" s="251" t="s">
        <v>5</v>
      </c>
      <c r="C37" s="37">
        <f>C34+C27+C36</f>
        <v>586</v>
      </c>
      <c r="D37" s="37">
        <f>D36+D34+D27</f>
        <v>11</v>
      </c>
      <c r="E37" s="37">
        <f>E36+E34+E27</f>
        <v>14</v>
      </c>
      <c r="F37" s="37">
        <f>F36+F34+F27</f>
        <v>1</v>
      </c>
      <c r="G37" s="38">
        <f>C37+D37+E37+F37</f>
        <v>612</v>
      </c>
      <c r="J37" s="35"/>
    </row>
    <row r="38" spans="2:10" ht="21.75" customHeight="1"/>
    <row r="39" spans="2:10" ht="18.75" customHeight="1">
      <c r="C39" s="250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34" t="s">
        <v>125</v>
      </c>
      <c r="E42" s="334"/>
      <c r="F42" s="334"/>
      <c r="G42" s="334"/>
    </row>
    <row r="43" spans="2:10" ht="30.95" customHeight="1">
      <c r="C43" s="30"/>
      <c r="D43" s="334"/>
      <c r="E43" s="334"/>
      <c r="F43" s="334"/>
      <c r="G43" s="334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topLeftCell="A19" zoomScaleNormal="100" workbookViewId="0">
      <selection activeCell="I10" sqref="I10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32" t="s">
        <v>151</v>
      </c>
      <c r="C2" s="332"/>
      <c r="D2" s="332"/>
      <c r="E2" s="332"/>
      <c r="F2" s="332"/>
      <c r="G2" s="249"/>
    </row>
    <row r="3" spans="2:7" ht="12.75" customHeight="1">
      <c r="B3" s="332"/>
      <c r="C3" s="332"/>
      <c r="D3" s="332"/>
      <c r="E3" s="332"/>
      <c r="F3" s="332"/>
      <c r="G3" s="249"/>
    </row>
    <row r="4" spans="2:7" ht="7.5" customHeight="1">
      <c r="B4" s="332"/>
      <c r="C4" s="332"/>
      <c r="D4" s="332"/>
      <c r="E4" s="332"/>
      <c r="F4" s="332"/>
      <c r="G4" s="249"/>
    </row>
    <row r="6" spans="2:7" ht="20.25" customHeight="1"/>
    <row r="7" spans="2:7" ht="16.5" customHeight="1"/>
    <row r="8" spans="2:7" ht="1.5" customHeight="1"/>
    <row r="9" spans="2:7" ht="8.25" hidden="1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5" t="s">
        <v>35</v>
      </c>
      <c r="C11" s="135" t="s">
        <v>1</v>
      </c>
      <c r="D11" s="135" t="s">
        <v>2</v>
      </c>
      <c r="E11" s="135" t="s">
        <v>3</v>
      </c>
      <c r="F11" s="135" t="s">
        <v>36</v>
      </c>
      <c r="G11" s="136" t="s">
        <v>17</v>
      </c>
    </row>
    <row r="12" spans="2:7" ht="27.95" customHeight="1">
      <c r="B12" s="41" t="s">
        <v>37</v>
      </c>
      <c r="C12" s="39">
        <v>4</v>
      </c>
      <c r="D12" s="39">
        <v>1</v>
      </c>
      <c r="E12" s="39">
        <v>0</v>
      </c>
      <c r="F12" s="39">
        <v>0</v>
      </c>
      <c r="G12" s="87">
        <f t="shared" ref="G12:G35" si="0">SUM(C12:F12)</f>
        <v>5</v>
      </c>
    </row>
    <row r="13" spans="2:7" ht="27.95" customHeight="1">
      <c r="B13" s="41" t="s">
        <v>38</v>
      </c>
      <c r="C13" s="39">
        <v>5</v>
      </c>
      <c r="D13" s="39">
        <v>0</v>
      </c>
      <c r="E13" s="39">
        <v>1</v>
      </c>
      <c r="F13" s="39">
        <v>0</v>
      </c>
      <c r="G13" s="87">
        <f t="shared" si="0"/>
        <v>6</v>
      </c>
    </row>
    <row r="14" spans="2:7" ht="27.95" customHeight="1">
      <c r="B14" s="41" t="s">
        <v>39</v>
      </c>
      <c r="C14" s="39">
        <v>6</v>
      </c>
      <c r="D14" s="39">
        <v>0</v>
      </c>
      <c r="E14" s="39">
        <v>1</v>
      </c>
      <c r="F14" s="39">
        <v>0</v>
      </c>
      <c r="G14" s="87">
        <f t="shared" si="0"/>
        <v>7</v>
      </c>
    </row>
    <row r="15" spans="2:7" ht="27.95" customHeight="1">
      <c r="B15" s="41" t="s">
        <v>40</v>
      </c>
      <c r="C15" s="39">
        <v>6</v>
      </c>
      <c r="D15" s="39">
        <v>0</v>
      </c>
      <c r="E15" s="39">
        <v>0</v>
      </c>
      <c r="F15" s="39">
        <v>0</v>
      </c>
      <c r="G15" s="87">
        <f t="shared" si="0"/>
        <v>6</v>
      </c>
    </row>
    <row r="16" spans="2:7" ht="27.95" customHeight="1">
      <c r="B16" s="41" t="s">
        <v>41</v>
      </c>
      <c r="C16" s="39">
        <v>1</v>
      </c>
      <c r="D16" s="39">
        <v>0</v>
      </c>
      <c r="E16" s="39">
        <v>0</v>
      </c>
      <c r="F16" s="39">
        <v>0</v>
      </c>
      <c r="G16" s="87">
        <f t="shared" si="0"/>
        <v>1</v>
      </c>
    </row>
    <row r="17" spans="2:7" ht="27.95" customHeight="1">
      <c r="B17" s="41" t="s">
        <v>42</v>
      </c>
      <c r="C17" s="39">
        <v>4</v>
      </c>
      <c r="D17" s="39">
        <v>0</v>
      </c>
      <c r="E17" s="39">
        <v>0</v>
      </c>
      <c r="F17" s="39">
        <v>0</v>
      </c>
      <c r="G17" s="87">
        <f t="shared" si="0"/>
        <v>4</v>
      </c>
    </row>
    <row r="18" spans="2:7" ht="27.95" customHeight="1">
      <c r="B18" s="41" t="s">
        <v>43</v>
      </c>
      <c r="C18" s="39">
        <v>4</v>
      </c>
      <c r="D18" s="39">
        <v>0</v>
      </c>
      <c r="E18" s="39">
        <v>1</v>
      </c>
      <c r="F18" s="39">
        <v>0</v>
      </c>
      <c r="G18" s="87">
        <f t="shared" si="0"/>
        <v>5</v>
      </c>
    </row>
    <row r="19" spans="2:7" ht="27.95" customHeight="1">
      <c r="B19" s="41" t="s">
        <v>44</v>
      </c>
      <c r="C19" s="39">
        <v>9</v>
      </c>
      <c r="D19" s="39">
        <v>1</v>
      </c>
      <c r="E19" s="39">
        <v>2</v>
      </c>
      <c r="F19" s="39">
        <v>0</v>
      </c>
      <c r="G19" s="87">
        <f t="shared" si="0"/>
        <v>12</v>
      </c>
    </row>
    <row r="20" spans="2:7" ht="27.95" customHeight="1">
      <c r="B20" s="41" t="s">
        <v>45</v>
      </c>
      <c r="C20" s="39">
        <v>34</v>
      </c>
      <c r="D20" s="39">
        <v>0</v>
      </c>
      <c r="E20" s="39">
        <v>1</v>
      </c>
      <c r="F20" s="39">
        <v>0</v>
      </c>
      <c r="G20" s="87">
        <f t="shared" si="0"/>
        <v>35</v>
      </c>
    </row>
    <row r="21" spans="2:7" ht="27.95" customHeight="1">
      <c r="B21" s="41" t="s">
        <v>46</v>
      </c>
      <c r="C21" s="39">
        <v>28</v>
      </c>
      <c r="D21" s="39">
        <v>2</v>
      </c>
      <c r="E21" s="39">
        <v>1</v>
      </c>
      <c r="F21" s="39">
        <v>0</v>
      </c>
      <c r="G21" s="87">
        <f t="shared" si="0"/>
        <v>31</v>
      </c>
    </row>
    <row r="22" spans="2:7" ht="27.95" customHeight="1">
      <c r="B22" s="41" t="s">
        <v>47</v>
      </c>
      <c r="C22" s="39">
        <v>17</v>
      </c>
      <c r="D22" s="39">
        <v>1</v>
      </c>
      <c r="E22" s="39">
        <v>0</v>
      </c>
      <c r="F22" s="39">
        <v>0</v>
      </c>
      <c r="G22" s="85">
        <f t="shared" si="0"/>
        <v>18</v>
      </c>
    </row>
    <row r="23" spans="2:7" ht="27.95" customHeight="1">
      <c r="B23" s="41" t="s">
        <v>48</v>
      </c>
      <c r="C23" s="39">
        <v>12</v>
      </c>
      <c r="D23" s="39">
        <v>0</v>
      </c>
      <c r="E23" s="39">
        <v>0</v>
      </c>
      <c r="F23" s="39">
        <v>0</v>
      </c>
      <c r="G23" s="85">
        <f t="shared" si="0"/>
        <v>12</v>
      </c>
    </row>
    <row r="24" spans="2:7" ht="27.95" customHeight="1">
      <c r="B24" s="41" t="s">
        <v>49</v>
      </c>
      <c r="C24" s="39">
        <v>19</v>
      </c>
      <c r="D24" s="39">
        <v>0</v>
      </c>
      <c r="E24" s="39">
        <v>0</v>
      </c>
      <c r="F24" s="39">
        <v>0</v>
      </c>
      <c r="G24" s="85">
        <f t="shared" si="0"/>
        <v>19</v>
      </c>
    </row>
    <row r="25" spans="2:7" ht="27.95" customHeight="1">
      <c r="B25" s="41" t="s">
        <v>50</v>
      </c>
      <c r="C25" s="39">
        <v>22</v>
      </c>
      <c r="D25" s="39">
        <v>1</v>
      </c>
      <c r="E25" s="39">
        <v>0</v>
      </c>
      <c r="F25" s="39">
        <v>0</v>
      </c>
      <c r="G25" s="85">
        <f t="shared" si="0"/>
        <v>23</v>
      </c>
    </row>
    <row r="26" spans="2:7" ht="27.95" customHeight="1">
      <c r="B26" s="41" t="s">
        <v>51</v>
      </c>
      <c r="C26" s="39">
        <v>20</v>
      </c>
      <c r="D26" s="39">
        <v>0</v>
      </c>
      <c r="E26" s="39">
        <v>0</v>
      </c>
      <c r="F26" s="39">
        <v>0</v>
      </c>
      <c r="G26" s="85">
        <f t="shared" si="0"/>
        <v>20</v>
      </c>
    </row>
    <row r="27" spans="2:7" ht="27.95" customHeight="1">
      <c r="B27" s="41" t="s">
        <v>52</v>
      </c>
      <c r="C27" s="39">
        <v>19</v>
      </c>
      <c r="D27" s="39">
        <v>0</v>
      </c>
      <c r="E27" s="39">
        <v>0</v>
      </c>
      <c r="F27" s="39">
        <v>1</v>
      </c>
      <c r="G27" s="85">
        <f t="shared" si="0"/>
        <v>20</v>
      </c>
    </row>
    <row r="28" spans="2:7" ht="27.95" customHeight="1">
      <c r="B28" s="41" t="s">
        <v>53</v>
      </c>
      <c r="C28" s="39">
        <v>20</v>
      </c>
      <c r="D28" s="39">
        <v>0</v>
      </c>
      <c r="E28" s="39">
        <v>1</v>
      </c>
      <c r="F28" s="39">
        <v>0</v>
      </c>
      <c r="G28" s="85">
        <f t="shared" si="0"/>
        <v>21</v>
      </c>
    </row>
    <row r="29" spans="2:7" ht="27.95" customHeight="1">
      <c r="B29" s="41" t="s">
        <v>54</v>
      </c>
      <c r="C29" s="39">
        <v>17</v>
      </c>
      <c r="D29" s="39">
        <v>1</v>
      </c>
      <c r="E29" s="39">
        <v>1</v>
      </c>
      <c r="F29" s="39">
        <v>0</v>
      </c>
      <c r="G29" s="85">
        <f t="shared" si="0"/>
        <v>19</v>
      </c>
    </row>
    <row r="30" spans="2:7" ht="27.95" customHeight="1">
      <c r="B30" s="41" t="s">
        <v>55</v>
      </c>
      <c r="C30" s="39">
        <v>18</v>
      </c>
      <c r="D30" s="39">
        <v>1</v>
      </c>
      <c r="E30" s="39">
        <v>0</v>
      </c>
      <c r="F30" s="39">
        <v>0</v>
      </c>
      <c r="G30" s="85">
        <f t="shared" si="0"/>
        <v>19</v>
      </c>
    </row>
    <row r="31" spans="2:7" ht="27.95" customHeight="1">
      <c r="B31" s="41" t="s">
        <v>56</v>
      </c>
      <c r="C31" s="39">
        <v>19</v>
      </c>
      <c r="D31" s="39">
        <v>1</v>
      </c>
      <c r="E31" s="39">
        <v>0</v>
      </c>
      <c r="F31" s="39">
        <v>0</v>
      </c>
      <c r="G31" s="87">
        <f t="shared" si="0"/>
        <v>20</v>
      </c>
    </row>
    <row r="32" spans="2:7" ht="27.95" customHeight="1">
      <c r="B32" s="41" t="s">
        <v>57</v>
      </c>
      <c r="C32" s="39">
        <v>11</v>
      </c>
      <c r="D32" s="39">
        <v>0</v>
      </c>
      <c r="E32" s="39">
        <v>0</v>
      </c>
      <c r="F32" s="39">
        <v>0</v>
      </c>
      <c r="G32" s="87">
        <f t="shared" si="0"/>
        <v>11</v>
      </c>
    </row>
    <row r="33" spans="2:7" ht="27.95" customHeight="1">
      <c r="B33" s="41" t="s">
        <v>58</v>
      </c>
      <c r="C33" s="39">
        <v>7</v>
      </c>
      <c r="D33" s="39">
        <v>0</v>
      </c>
      <c r="E33" s="39">
        <v>2</v>
      </c>
      <c r="F33" s="39">
        <v>0</v>
      </c>
      <c r="G33" s="87">
        <f t="shared" si="0"/>
        <v>9</v>
      </c>
    </row>
    <row r="34" spans="2:7" ht="27.95" customHeight="1">
      <c r="B34" s="41" t="s">
        <v>59</v>
      </c>
      <c r="C34" s="39">
        <v>7</v>
      </c>
      <c r="D34" s="39">
        <v>0</v>
      </c>
      <c r="E34" s="39">
        <v>0</v>
      </c>
      <c r="F34" s="39">
        <v>0</v>
      </c>
      <c r="G34" s="87">
        <f t="shared" si="0"/>
        <v>7</v>
      </c>
    </row>
    <row r="35" spans="2:7" ht="27.95" customHeight="1">
      <c r="B35" s="42" t="s">
        <v>60</v>
      </c>
      <c r="C35" s="39">
        <v>8</v>
      </c>
      <c r="D35" s="39">
        <v>2</v>
      </c>
      <c r="E35" s="39">
        <v>1</v>
      </c>
      <c r="F35" s="39">
        <v>0</v>
      </c>
      <c r="G35" s="87">
        <f t="shared" si="0"/>
        <v>11</v>
      </c>
    </row>
    <row r="36" spans="2:7" s="48" customFormat="1" ht="5.25" customHeight="1" thickBot="1">
      <c r="B36" s="130"/>
      <c r="C36" s="131"/>
      <c r="D36" s="131"/>
      <c r="E36" s="131"/>
      <c r="F36" s="131"/>
      <c r="G36" s="137" t="s">
        <v>61</v>
      </c>
    </row>
    <row r="37" spans="2:7" ht="27.95" customHeight="1" thickTop="1">
      <c r="B37" s="43" t="s">
        <v>5</v>
      </c>
      <c r="C37" s="44">
        <f>SUM(C12:C36)</f>
        <v>317</v>
      </c>
      <c r="D37" s="44">
        <f>SUM(D12:D36)</f>
        <v>11</v>
      </c>
      <c r="E37" s="44">
        <f>SUM(E12:E36)</f>
        <v>12</v>
      </c>
      <c r="F37" s="44">
        <f>SUM(F12:F35)</f>
        <v>1</v>
      </c>
      <c r="G37" s="45">
        <f>SUM(C37:F37)</f>
        <v>341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39"/>
      <c r="D39" s="239"/>
      <c r="E39" s="239"/>
      <c r="F39" s="239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8.25" customHeight="1">
      <c r="B41" s="25"/>
      <c r="C41" s="25"/>
      <c r="D41" s="25"/>
      <c r="E41" s="26"/>
      <c r="F41" s="26"/>
      <c r="G41" s="28"/>
    </row>
    <row r="42" spans="2:7" ht="35.25" customHeight="1">
      <c r="B42" s="27"/>
      <c r="C42" s="28"/>
      <c r="D42" s="28"/>
      <c r="E42" s="28"/>
      <c r="F42" s="28"/>
      <c r="G42" s="28"/>
    </row>
    <row r="43" spans="2:7" ht="30.95" customHeight="1">
      <c r="B43" s="27"/>
      <c r="C43" s="28"/>
      <c r="D43" s="28"/>
      <c r="E43" s="28"/>
      <c r="F43" s="28"/>
      <c r="G43" s="28"/>
    </row>
    <row r="44" spans="2:7" ht="30.95" customHeight="1">
      <c r="B44" s="29"/>
      <c r="C44" s="28"/>
      <c r="D44" s="28"/>
      <c r="E44" s="28"/>
      <c r="F44" s="28"/>
      <c r="G44" s="28"/>
    </row>
    <row r="45" spans="2:7" ht="30.95" customHeight="1">
      <c r="B45" s="30"/>
      <c r="C45" s="30"/>
      <c r="D45" s="30"/>
      <c r="E45" s="30"/>
      <c r="F45" s="30"/>
      <c r="G45" s="28"/>
    </row>
    <row r="46" spans="2:7" ht="30.95" customHeight="1">
      <c r="B46" s="30"/>
      <c r="C46" s="30"/>
      <c r="D46" s="30"/>
      <c r="E46" s="30"/>
      <c r="F46" s="30"/>
      <c r="G46" s="28"/>
    </row>
    <row r="47" spans="2:7" ht="30.95" customHeight="1">
      <c r="B47" s="31"/>
      <c r="C47" s="31"/>
      <c r="D47" s="31"/>
      <c r="E47" s="31"/>
      <c r="F47" s="31"/>
      <c r="G47" s="28"/>
    </row>
    <row r="48" spans="2:7" ht="30.95" customHeight="1">
      <c r="B48" s="32"/>
      <c r="C48" s="32"/>
      <c r="D48" s="32"/>
      <c r="E48" s="32"/>
      <c r="F48" s="32"/>
      <c r="G48" s="28"/>
    </row>
    <row r="49" spans="2:7" ht="30.95" customHeight="1">
      <c r="B49" s="33"/>
      <c r="C49" s="33"/>
      <c r="D49" s="33"/>
      <c r="E49" s="33"/>
      <c r="F49" s="33"/>
      <c r="G49" s="28"/>
    </row>
    <row r="50" spans="2:7" ht="30.95" customHeight="1">
      <c r="B50" s="27"/>
      <c r="C50" s="28"/>
      <c r="D50" s="28"/>
      <c r="E50" s="28"/>
      <c r="F50" s="28"/>
      <c r="G50" s="28"/>
    </row>
    <row r="51" spans="2:7" ht="30.95" customHeight="1">
      <c r="B51" s="27"/>
      <c r="C51" s="28"/>
      <c r="D51" s="28"/>
      <c r="E51" s="28"/>
      <c r="F51" s="28"/>
      <c r="G51" s="28"/>
    </row>
    <row r="52" spans="2:7" ht="30.95" customHeight="1">
      <c r="B52" s="27"/>
      <c r="C52" s="28"/>
      <c r="D52" s="28"/>
      <c r="E52" s="28"/>
      <c r="F52" s="28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27"/>
      <c r="C54" s="28"/>
      <c r="D54" s="28"/>
      <c r="E54" s="28"/>
      <c r="F54" s="28"/>
      <c r="G54" s="28"/>
    </row>
    <row r="55" spans="2:7" ht="30.95" customHeight="1">
      <c r="B55" s="34"/>
      <c r="C55" s="26"/>
      <c r="D55" s="26"/>
      <c r="E55" s="26"/>
      <c r="F55" s="26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7"/>
      <c r="C57" s="28"/>
      <c r="D57" s="28"/>
      <c r="E57" s="28"/>
      <c r="F57" s="28"/>
      <c r="G57" s="28"/>
    </row>
    <row r="58" spans="2:7" ht="30.95" customHeight="1">
      <c r="B58" s="29"/>
      <c r="C58" s="28"/>
      <c r="D58" s="28"/>
      <c r="E58" s="28"/>
      <c r="F58" s="28"/>
      <c r="G58" s="28"/>
    </row>
    <row r="59" spans="2:7" ht="15">
      <c r="B59" s="46"/>
      <c r="C59" s="46"/>
      <c r="D59" s="46"/>
      <c r="E59" s="46"/>
      <c r="F59" s="46"/>
      <c r="G59" s="28"/>
    </row>
    <row r="60" spans="2:7" ht="15">
      <c r="B60" s="46"/>
      <c r="C60" s="46"/>
      <c r="D60" s="46"/>
      <c r="E60" s="46"/>
      <c r="F60" s="46"/>
      <c r="G60" s="28"/>
    </row>
    <row r="61" spans="2:7" ht="15">
      <c r="B61" s="46"/>
      <c r="C61" s="46"/>
      <c r="D61" s="46"/>
      <c r="E61" s="46"/>
      <c r="F61" s="46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">
      <c r="B86" s="46"/>
      <c r="C86" s="46"/>
      <c r="D86" s="46"/>
      <c r="E86" s="46"/>
      <c r="F86" s="46"/>
      <c r="G86" s="28"/>
    </row>
    <row r="87" spans="2:7" ht="15.75">
      <c r="B87" s="46"/>
      <c r="C87" s="46"/>
      <c r="D87" s="46"/>
      <c r="E87" s="46"/>
      <c r="F87" s="46"/>
      <c r="G87" s="47"/>
    </row>
    <row r="88" spans="2:7" ht="15.75">
      <c r="B88" s="46"/>
      <c r="C88" s="46"/>
      <c r="D88" s="46"/>
      <c r="E88" s="46"/>
      <c r="F88" s="46"/>
      <c r="G88" s="26"/>
    </row>
    <row r="89" spans="2:7" ht="15">
      <c r="B89" s="46"/>
      <c r="C89" s="46"/>
      <c r="D89" s="46"/>
      <c r="E89" s="46"/>
      <c r="F89" s="46"/>
      <c r="G89" s="28"/>
    </row>
    <row r="90" spans="2:7" ht="15.75">
      <c r="B90" s="46"/>
      <c r="C90" s="46"/>
      <c r="D90" s="46"/>
      <c r="E90" s="46"/>
      <c r="F90" s="46"/>
      <c r="G90" s="26"/>
    </row>
    <row r="91" spans="2:7" ht="15">
      <c r="B91" s="46"/>
      <c r="C91" s="46"/>
      <c r="D91" s="46"/>
      <c r="E91" s="46"/>
      <c r="F91" s="46"/>
      <c r="G91" s="28"/>
    </row>
    <row r="92" spans="2:7" ht="15">
      <c r="B92" s="46"/>
      <c r="C92" s="46"/>
      <c r="D92" s="46"/>
      <c r="E92" s="46"/>
      <c r="F92" s="46"/>
      <c r="G92" s="28"/>
    </row>
    <row r="93" spans="2:7" ht="15">
      <c r="B93" s="46"/>
      <c r="C93" s="46"/>
      <c r="D93" s="46"/>
      <c r="E93" s="46"/>
      <c r="F93" s="46"/>
      <c r="G93" s="28"/>
    </row>
    <row r="94" spans="2:7">
      <c r="B94" s="46"/>
      <c r="C94" s="46"/>
      <c r="D94" s="46"/>
      <c r="E94" s="46"/>
      <c r="F94" s="46"/>
      <c r="G94" s="30"/>
    </row>
    <row r="95" spans="2:7">
      <c r="B95" s="46"/>
      <c r="C95" s="46"/>
      <c r="D95" s="46"/>
      <c r="E95" s="46"/>
      <c r="F95" s="46"/>
      <c r="G95" s="30"/>
    </row>
    <row r="96" spans="2:7" ht="15.75">
      <c r="B96" s="46"/>
      <c r="C96" s="46"/>
      <c r="D96" s="46"/>
      <c r="E96" s="46"/>
      <c r="F96" s="46"/>
      <c r="G96" s="31"/>
    </row>
    <row r="97" spans="2:7">
      <c r="B97" s="46"/>
      <c r="C97" s="46"/>
      <c r="D97" s="46"/>
      <c r="E97" s="46"/>
      <c r="F97" s="46"/>
      <c r="G97" s="32"/>
    </row>
    <row r="98" spans="2:7" ht="15">
      <c r="B98" s="46"/>
      <c r="C98" s="46"/>
      <c r="D98" s="46"/>
      <c r="E98" s="46"/>
      <c r="F98" s="46"/>
      <c r="G98" s="33"/>
    </row>
    <row r="99" spans="2:7" ht="15">
      <c r="B99" s="46"/>
      <c r="C99" s="46"/>
      <c r="D99" s="46"/>
      <c r="E99" s="46"/>
      <c r="F99" s="46"/>
      <c r="G99" s="28"/>
    </row>
    <row r="100" spans="2:7" ht="15">
      <c r="G100" s="28"/>
    </row>
    <row r="101" spans="2:7" ht="15">
      <c r="G101" s="28"/>
    </row>
    <row r="102" spans="2:7" ht="15">
      <c r="G102" s="28"/>
    </row>
    <row r="103" spans="2:7" ht="15">
      <c r="G103" s="28"/>
    </row>
    <row r="104" spans="2:7" ht="15.75">
      <c r="G104" s="26"/>
    </row>
    <row r="105" spans="2:7" ht="15">
      <c r="G105" s="28"/>
    </row>
    <row r="106" spans="2:7" ht="15">
      <c r="G106" s="28"/>
    </row>
    <row r="107" spans="2:7" ht="15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7" zoomScaleNormal="100" workbookViewId="0">
      <selection activeCell="I10" sqref="I10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28" t="s">
        <v>152</v>
      </c>
      <c r="C3" s="328"/>
      <c r="D3" s="328"/>
      <c r="E3" s="328"/>
      <c r="F3" s="328"/>
      <c r="G3" s="328"/>
    </row>
    <row r="4" spans="2:7">
      <c r="B4" s="328"/>
      <c r="C4" s="328"/>
      <c r="D4" s="328"/>
      <c r="E4" s="328"/>
      <c r="F4" s="328"/>
      <c r="G4" s="328"/>
    </row>
    <row r="5" spans="2:7">
      <c r="B5" s="328"/>
      <c r="C5" s="328"/>
      <c r="D5" s="328"/>
      <c r="E5" s="328"/>
      <c r="F5" s="328"/>
      <c r="G5" s="328"/>
    </row>
    <row r="8" spans="2:7" ht="8.25" customHeight="1" thickBot="1"/>
    <row r="9" spans="2:7" ht="30" customHeight="1" thickBot="1">
      <c r="B9" s="336" t="s">
        <v>162</v>
      </c>
      <c r="C9" s="337"/>
      <c r="D9" s="337"/>
      <c r="E9" s="337"/>
      <c r="F9" s="337"/>
      <c r="G9" s="338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38" t="s">
        <v>35</v>
      </c>
      <c r="C11" s="138" t="s">
        <v>116</v>
      </c>
    </row>
    <row r="12" spans="2:7" ht="27.95" customHeight="1">
      <c r="B12" s="41" t="s">
        <v>37</v>
      </c>
      <c r="C12" s="39">
        <v>0</v>
      </c>
    </row>
    <row r="13" spans="2:7" ht="27.95" customHeight="1">
      <c r="B13" s="41" t="s">
        <v>38</v>
      </c>
      <c r="C13" s="39">
        <v>1</v>
      </c>
    </row>
    <row r="14" spans="2:7" ht="27.95" customHeight="1">
      <c r="B14" s="41" t="s">
        <v>39</v>
      </c>
      <c r="C14" s="86">
        <v>2</v>
      </c>
    </row>
    <row r="15" spans="2:7" ht="27.95" customHeight="1">
      <c r="B15" s="41" t="s">
        <v>40</v>
      </c>
      <c r="C15" s="86">
        <v>3</v>
      </c>
    </row>
    <row r="16" spans="2:7" ht="27.95" customHeight="1">
      <c r="B16" s="41" t="s">
        <v>41</v>
      </c>
      <c r="C16" s="39">
        <v>1</v>
      </c>
    </row>
    <row r="17" spans="2:3" ht="27.95" customHeight="1">
      <c r="B17" s="41" t="s">
        <v>42</v>
      </c>
      <c r="C17" s="39">
        <v>2</v>
      </c>
    </row>
    <row r="18" spans="2:3" ht="27.95" customHeight="1">
      <c r="B18" s="41" t="s">
        <v>43</v>
      </c>
      <c r="C18" s="39">
        <v>0</v>
      </c>
    </row>
    <row r="19" spans="2:3" ht="27.95" customHeight="1">
      <c r="B19" s="41" t="s">
        <v>44</v>
      </c>
      <c r="C19" s="39">
        <v>0</v>
      </c>
    </row>
    <row r="20" spans="2:3" ht="27.95" customHeight="1">
      <c r="B20" s="41" t="s">
        <v>45</v>
      </c>
      <c r="C20" s="39">
        <v>0</v>
      </c>
    </row>
    <row r="21" spans="2:3" ht="27.95" customHeight="1">
      <c r="B21" s="41" t="s">
        <v>46</v>
      </c>
      <c r="C21" s="39">
        <v>0</v>
      </c>
    </row>
    <row r="22" spans="2:3" ht="27.95" customHeight="1">
      <c r="B22" s="41" t="s">
        <v>47</v>
      </c>
      <c r="C22" s="39">
        <v>0</v>
      </c>
    </row>
    <row r="23" spans="2:3" ht="27.95" customHeight="1">
      <c r="B23" s="41" t="s">
        <v>48</v>
      </c>
      <c r="C23" s="39">
        <v>0</v>
      </c>
    </row>
    <row r="24" spans="2:3" ht="27.95" customHeight="1">
      <c r="B24" s="41" t="s">
        <v>49</v>
      </c>
      <c r="C24" s="39">
        <v>0</v>
      </c>
    </row>
    <row r="25" spans="2:3" ht="27.95" customHeight="1">
      <c r="B25" s="41" t="s">
        <v>50</v>
      </c>
      <c r="C25" s="39">
        <v>0</v>
      </c>
    </row>
    <row r="26" spans="2:3" ht="27.95" customHeight="1">
      <c r="B26" s="41" t="s">
        <v>51</v>
      </c>
      <c r="C26" s="39">
        <v>0</v>
      </c>
    </row>
    <row r="27" spans="2:3" ht="27.95" customHeight="1">
      <c r="B27" s="41" t="s">
        <v>52</v>
      </c>
      <c r="C27" s="39">
        <v>0</v>
      </c>
    </row>
    <row r="28" spans="2:3" ht="27.95" customHeight="1">
      <c r="B28" s="41" t="s">
        <v>53</v>
      </c>
      <c r="C28" s="39">
        <v>0</v>
      </c>
    </row>
    <row r="29" spans="2:3" ht="27.95" customHeight="1">
      <c r="B29" s="41" t="s">
        <v>54</v>
      </c>
      <c r="C29" s="39">
        <v>0</v>
      </c>
    </row>
    <row r="30" spans="2:3" ht="27.95" customHeight="1">
      <c r="B30" s="41" t="s">
        <v>55</v>
      </c>
      <c r="C30" s="39">
        <v>2</v>
      </c>
    </row>
    <row r="31" spans="2:3" ht="27.95" customHeight="1">
      <c r="B31" s="41" t="s">
        <v>56</v>
      </c>
      <c r="C31" s="39">
        <v>0</v>
      </c>
    </row>
    <row r="32" spans="2:3" ht="27.95" customHeight="1">
      <c r="B32" s="41" t="s">
        <v>57</v>
      </c>
      <c r="C32" s="39">
        <v>3</v>
      </c>
    </row>
    <row r="33" spans="2:9" ht="27.95" customHeight="1">
      <c r="B33" s="41" t="s">
        <v>58</v>
      </c>
      <c r="C33" s="86">
        <v>2</v>
      </c>
    </row>
    <row r="34" spans="2:9" ht="27.95" customHeight="1">
      <c r="B34" s="41" t="s">
        <v>59</v>
      </c>
      <c r="C34" s="39">
        <v>0</v>
      </c>
    </row>
    <row r="35" spans="2:9" ht="27.95" customHeight="1">
      <c r="B35" s="42" t="s">
        <v>60</v>
      </c>
      <c r="C35" s="39">
        <v>4</v>
      </c>
    </row>
    <row r="36" spans="2:9" s="48" customFormat="1" ht="12.75" customHeight="1" thickBot="1">
      <c r="B36" s="201"/>
      <c r="C36" s="202"/>
    </row>
    <row r="37" spans="2:9" ht="27.95" customHeight="1" thickTop="1">
      <c r="B37" s="203" t="s">
        <v>5</v>
      </c>
      <c r="C37" s="227">
        <f>SUM(C12:C36)</f>
        <v>20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4.25" customHeight="1">
      <c r="B40" s="25"/>
      <c r="C40" s="25"/>
      <c r="D40" s="25"/>
      <c r="E40" s="26"/>
      <c r="F40" s="26"/>
      <c r="G40" s="28"/>
    </row>
    <row r="41" spans="2:9" ht="15" customHeight="1">
      <c r="B41" s="27"/>
      <c r="C41" s="28"/>
      <c r="D41" s="28"/>
      <c r="E41" s="28"/>
      <c r="F41" s="28"/>
      <c r="G41" s="28"/>
    </row>
    <row r="42" spans="2:9" ht="30.95" customHeight="1">
      <c r="B42" s="27"/>
      <c r="C42" s="28"/>
      <c r="D42" s="28"/>
      <c r="E42" s="28"/>
      <c r="F42" s="28"/>
      <c r="G42" s="28"/>
    </row>
    <row r="43" spans="2:9" ht="30.95" customHeight="1">
      <c r="B43" s="335" t="s">
        <v>163</v>
      </c>
      <c r="C43" s="335"/>
      <c r="D43" s="335"/>
      <c r="E43" s="335"/>
      <c r="F43" s="335"/>
      <c r="G43" s="335"/>
      <c r="H43" s="266"/>
      <c r="I43" s="266"/>
    </row>
    <row r="44" spans="2:9" ht="30.95" customHeight="1">
      <c r="B44" s="30"/>
      <c r="C44" s="30"/>
      <c r="D44" s="30"/>
      <c r="E44" s="30"/>
      <c r="F44" s="30"/>
      <c r="G44" s="28"/>
    </row>
    <row r="45" spans="2:9" ht="33" customHeight="1">
      <c r="B45" s="261" t="s">
        <v>62</v>
      </c>
      <c r="C45" s="262" t="s">
        <v>116</v>
      </c>
      <c r="D45" s="30"/>
      <c r="E45" s="30"/>
      <c r="F45" s="30"/>
      <c r="G45" s="28"/>
    </row>
    <row r="46" spans="2:9" ht="25.5" customHeight="1">
      <c r="B46" s="263" t="s">
        <v>119</v>
      </c>
      <c r="C46" s="264">
        <v>0</v>
      </c>
      <c r="D46" s="31"/>
      <c r="E46" s="31"/>
      <c r="F46" s="31"/>
      <c r="G46" s="28"/>
    </row>
    <row r="47" spans="2:9" ht="21.95" customHeight="1">
      <c r="B47" s="263" t="s">
        <v>63</v>
      </c>
      <c r="C47" s="204">
        <v>3</v>
      </c>
      <c r="D47" s="32"/>
      <c r="E47" s="32"/>
      <c r="F47" s="32"/>
      <c r="G47" s="28"/>
    </row>
    <row r="48" spans="2:9" ht="21.95" customHeight="1">
      <c r="B48" s="263" t="s">
        <v>64</v>
      </c>
      <c r="C48" s="205">
        <v>4</v>
      </c>
      <c r="D48" s="33"/>
      <c r="E48" s="33"/>
      <c r="F48" s="33"/>
      <c r="G48" s="28"/>
    </row>
    <row r="49" spans="2:7" ht="21.95" customHeight="1">
      <c r="B49" s="263" t="s">
        <v>65</v>
      </c>
      <c r="C49" s="205">
        <v>2</v>
      </c>
      <c r="D49" s="28"/>
      <c r="E49" s="28"/>
      <c r="F49" s="28"/>
      <c r="G49" s="28"/>
    </row>
    <row r="50" spans="2:7" ht="21.95" customHeight="1">
      <c r="B50" s="263" t="s">
        <v>66</v>
      </c>
      <c r="C50" s="205">
        <v>4</v>
      </c>
      <c r="D50" s="28"/>
      <c r="E50" s="28"/>
      <c r="F50" s="28"/>
      <c r="G50" s="28"/>
    </row>
    <row r="51" spans="2:7" ht="21.95" customHeight="1">
      <c r="B51" s="263" t="s">
        <v>67</v>
      </c>
      <c r="C51" s="206">
        <v>3</v>
      </c>
      <c r="D51" s="28"/>
      <c r="E51" s="28"/>
      <c r="F51" s="28"/>
      <c r="G51" s="28"/>
    </row>
    <row r="52" spans="2:7" ht="21.95" customHeight="1">
      <c r="B52" s="263" t="s">
        <v>68</v>
      </c>
      <c r="C52" s="204">
        <v>0</v>
      </c>
      <c r="D52" s="28"/>
      <c r="E52" s="28"/>
      <c r="F52" s="28"/>
      <c r="G52" s="28"/>
    </row>
    <row r="53" spans="2:7" ht="21.95" customHeight="1">
      <c r="B53" s="263" t="s">
        <v>69</v>
      </c>
      <c r="C53" s="204">
        <v>0</v>
      </c>
      <c r="D53" s="28"/>
      <c r="E53" s="28"/>
      <c r="F53" s="28"/>
      <c r="G53" s="28"/>
    </row>
    <row r="54" spans="2:7" ht="21.95" customHeight="1">
      <c r="B54" s="263" t="s">
        <v>70</v>
      </c>
      <c r="C54" s="204">
        <v>0</v>
      </c>
      <c r="D54" s="26"/>
      <c r="E54" s="26"/>
      <c r="F54" s="26"/>
      <c r="G54" s="28"/>
    </row>
    <row r="55" spans="2:7" ht="21.95" customHeight="1">
      <c r="B55" s="263" t="s">
        <v>71</v>
      </c>
      <c r="C55" s="204">
        <v>1</v>
      </c>
      <c r="D55" s="28"/>
      <c r="E55" s="28"/>
      <c r="F55" s="28"/>
      <c r="G55" s="28"/>
    </row>
    <row r="56" spans="2:7" ht="21.95" customHeight="1">
      <c r="B56" s="263" t="s">
        <v>72</v>
      </c>
      <c r="C56" s="204">
        <v>2</v>
      </c>
      <c r="D56" s="28"/>
      <c r="E56" s="28"/>
      <c r="F56" s="28"/>
      <c r="G56" s="28"/>
    </row>
    <row r="57" spans="2:7" ht="21.95" customHeight="1">
      <c r="B57" s="263" t="s">
        <v>73</v>
      </c>
      <c r="C57" s="204">
        <v>0</v>
      </c>
      <c r="D57" s="28"/>
      <c r="E57" s="28"/>
      <c r="F57" s="28"/>
      <c r="G57" s="28"/>
    </row>
    <row r="58" spans="2:7" ht="21.95" customHeight="1">
      <c r="B58" s="263" t="s">
        <v>74</v>
      </c>
      <c r="C58" s="204">
        <v>0</v>
      </c>
      <c r="D58" s="46"/>
      <c r="E58" s="46"/>
      <c r="F58" s="46"/>
      <c r="G58" s="28"/>
    </row>
    <row r="59" spans="2:7" ht="21.95" customHeight="1">
      <c r="B59" s="263" t="s">
        <v>75</v>
      </c>
      <c r="C59" s="204">
        <v>0</v>
      </c>
      <c r="D59" s="46"/>
      <c r="E59" s="46"/>
      <c r="F59" s="46"/>
      <c r="G59" s="28"/>
    </row>
    <row r="60" spans="2:7" ht="21.95" customHeight="1">
      <c r="B60" s="263" t="s">
        <v>76</v>
      </c>
      <c r="C60" s="204">
        <v>0</v>
      </c>
      <c r="D60" s="46"/>
      <c r="E60" s="46"/>
      <c r="F60" s="46"/>
      <c r="G60" s="28"/>
    </row>
    <row r="61" spans="2:7" ht="21.95" customHeight="1">
      <c r="B61" s="263" t="s">
        <v>77</v>
      </c>
      <c r="C61" s="204">
        <v>1</v>
      </c>
      <c r="D61" s="46"/>
      <c r="E61" s="46"/>
      <c r="F61" s="46"/>
      <c r="G61" s="28"/>
    </row>
    <row r="62" spans="2:7" ht="21.95" customHeight="1">
      <c r="B62" s="263" t="s">
        <v>112</v>
      </c>
      <c r="C62" s="204">
        <v>0</v>
      </c>
      <c r="D62" s="46"/>
      <c r="E62" s="46"/>
      <c r="F62" s="46"/>
      <c r="G62" s="28"/>
    </row>
    <row r="63" spans="2:7" ht="21.95" customHeight="1">
      <c r="B63" s="207" t="s">
        <v>5</v>
      </c>
      <c r="C63" s="208">
        <f>SUM(C46:C62)</f>
        <v>20</v>
      </c>
      <c r="D63" s="46"/>
      <c r="E63" s="46"/>
      <c r="F63" s="46"/>
      <c r="G63" s="28"/>
    </row>
    <row r="64" spans="2:7" ht="21.95" customHeight="1">
      <c r="B64" s="46"/>
      <c r="C64" s="46"/>
      <c r="D64" s="46"/>
      <c r="E64" s="46"/>
      <c r="F64" s="46"/>
      <c r="G64" s="28"/>
    </row>
    <row r="65" spans="2:7" ht="9.75" customHeight="1" thickBot="1">
      <c r="E65" s="46"/>
      <c r="F65" s="46"/>
      <c r="G65" s="28"/>
    </row>
    <row r="66" spans="2:7" ht="57" customHeight="1">
      <c r="B66" s="341" t="s">
        <v>123</v>
      </c>
      <c r="C66" s="342"/>
      <c r="D66" s="72"/>
      <c r="E66" s="46"/>
      <c r="F66" s="46"/>
      <c r="G66" s="28"/>
    </row>
    <row r="67" spans="2:7" ht="13.5" customHeight="1">
      <c r="B67" s="343" t="s">
        <v>126</v>
      </c>
      <c r="C67" s="343"/>
      <c r="D67" s="46"/>
      <c r="E67" s="46"/>
      <c r="F67" s="46"/>
      <c r="G67" s="28"/>
    </row>
    <row r="68" spans="2:7" ht="21.95" customHeight="1">
      <c r="B68" s="259" t="s">
        <v>124</v>
      </c>
      <c r="C68" s="260" t="s">
        <v>108</v>
      </c>
      <c r="D68" s="46"/>
      <c r="E68" s="46"/>
      <c r="F68" s="46"/>
      <c r="G68" s="28"/>
    </row>
    <row r="69" spans="2:7" ht="27" customHeight="1">
      <c r="B69" s="64" t="s">
        <v>106</v>
      </c>
      <c r="C69" s="65">
        <v>18</v>
      </c>
      <c r="D69" s="46"/>
      <c r="E69" s="46"/>
      <c r="F69" s="46"/>
      <c r="G69" s="28"/>
    </row>
    <row r="70" spans="2:7" ht="21.95" customHeight="1">
      <c r="B70" s="66" t="s">
        <v>107</v>
      </c>
      <c r="C70" s="67">
        <v>2</v>
      </c>
      <c r="D70" s="46"/>
      <c r="E70" s="46"/>
      <c r="F70" s="46"/>
      <c r="G70" s="28"/>
    </row>
    <row r="71" spans="2:7" ht="21.95" customHeight="1">
      <c r="E71" s="46"/>
      <c r="F71" s="46"/>
      <c r="G71" s="28"/>
    </row>
    <row r="72" spans="2:7" ht="15.75" thickBot="1">
      <c r="E72" s="46"/>
      <c r="F72" s="46"/>
      <c r="G72" s="28"/>
    </row>
    <row r="73" spans="2:7" ht="15.75" thickBot="1">
      <c r="B73" s="339" t="s">
        <v>111</v>
      </c>
      <c r="C73" s="340"/>
      <c r="E73" s="46"/>
      <c r="F73" s="46"/>
      <c r="G73" s="28"/>
    </row>
    <row r="74" spans="2:7" ht="15">
      <c r="B74" s="68" t="s">
        <v>14</v>
      </c>
      <c r="C74" s="69">
        <v>19</v>
      </c>
      <c r="D74" s="46"/>
      <c r="E74" s="46"/>
      <c r="F74" s="46"/>
      <c r="G74" s="28"/>
    </row>
    <row r="75" spans="2:7" ht="15.75" thickBot="1">
      <c r="B75" s="70" t="s">
        <v>15</v>
      </c>
      <c r="C75" s="71">
        <v>1</v>
      </c>
      <c r="D75" s="46"/>
      <c r="E75" s="46"/>
      <c r="F75" s="46"/>
      <c r="G75" s="28"/>
    </row>
    <row r="76" spans="2:7" ht="27.75" customHeight="1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.75">
      <c r="B81" s="46"/>
      <c r="C81" s="46"/>
      <c r="D81" s="46"/>
      <c r="E81" s="46"/>
      <c r="F81" s="46"/>
      <c r="G81" s="47"/>
    </row>
    <row r="82" spans="2:7" ht="15.75">
      <c r="B82" s="46"/>
      <c r="C82" s="46"/>
      <c r="D82" s="46"/>
      <c r="E82" s="46"/>
      <c r="F82" s="46"/>
      <c r="G82" s="26"/>
    </row>
    <row r="83" spans="2:7" ht="15">
      <c r="B83" s="46"/>
      <c r="C83" s="46"/>
      <c r="D83" s="46"/>
      <c r="E83" s="46"/>
      <c r="F83" s="46"/>
      <c r="G83" s="28"/>
    </row>
    <row r="84" spans="2:7" ht="15.75">
      <c r="B84" s="46"/>
      <c r="C84" s="46"/>
      <c r="D84" s="46"/>
      <c r="E84" s="46"/>
      <c r="F84" s="46"/>
      <c r="G84" s="26"/>
    </row>
    <row r="85" spans="2:7" ht="15">
      <c r="B85" s="46"/>
      <c r="C85" s="46"/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 ht="15">
      <c r="D87" s="46"/>
      <c r="E87" s="46"/>
      <c r="F87" s="46"/>
      <c r="G87" s="28"/>
    </row>
    <row r="88" spans="2:7">
      <c r="D88" s="46"/>
      <c r="E88" s="46"/>
      <c r="F88" s="46"/>
      <c r="G88" s="30"/>
    </row>
    <row r="89" spans="2:7">
      <c r="D89" s="46"/>
      <c r="E89" s="46"/>
      <c r="F89" s="46"/>
      <c r="G89" s="30"/>
    </row>
    <row r="90" spans="2:7" ht="15.75">
      <c r="D90" s="46"/>
      <c r="E90" s="46"/>
      <c r="F90" s="46"/>
      <c r="G90" s="31"/>
    </row>
    <row r="91" spans="2:7">
      <c r="D91" s="46"/>
      <c r="E91" s="46"/>
      <c r="F91" s="46"/>
      <c r="G91" s="32"/>
    </row>
    <row r="92" spans="2:7" ht="15">
      <c r="D92" s="46"/>
      <c r="E92" s="46"/>
      <c r="F92" s="46"/>
      <c r="G92" s="33"/>
    </row>
    <row r="93" spans="2:7" ht="15">
      <c r="D93" s="46"/>
      <c r="E93" s="46"/>
      <c r="F93" s="46"/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">
      <c r="G97" s="28"/>
    </row>
    <row r="98" spans="7:7" ht="15.75">
      <c r="G98" s="26"/>
    </row>
    <row r="99" spans="7:7" ht="15">
      <c r="G99" s="28"/>
    </row>
    <row r="100" spans="7:7" ht="15">
      <c r="G100" s="28"/>
    </row>
    <row r="101" spans="7:7" ht="15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33" zoomScaleNormal="100" workbookViewId="0">
      <selection activeCell="I10" sqref="I10"/>
    </sheetView>
  </sheetViews>
  <sheetFormatPr baseColWidth="10" defaultRowHeight="12.75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65" t="s">
        <v>153</v>
      </c>
      <c r="C3" s="265"/>
    </row>
    <row r="4" spans="2:7" ht="26.25">
      <c r="B4" s="265"/>
      <c r="C4" s="265"/>
    </row>
    <row r="5" spans="2:7" ht="12.75" customHeight="1">
      <c r="B5" s="265"/>
      <c r="C5" s="265"/>
      <c r="D5" s="276"/>
      <c r="E5" s="276"/>
      <c r="F5" s="276"/>
      <c r="G5" s="276"/>
    </row>
    <row r="6" spans="2:7" ht="12.75" customHeight="1">
      <c r="D6" s="276"/>
      <c r="E6" s="276"/>
      <c r="F6" s="276"/>
      <c r="G6" s="276"/>
    </row>
    <row r="7" spans="2:7" ht="12.75" hidden="1" customHeight="1">
      <c r="D7" s="276"/>
      <c r="E7" s="276"/>
      <c r="F7" s="276"/>
      <c r="G7" s="276"/>
    </row>
    <row r="8" spans="2:7" ht="1.5" hidden="1" customHeight="1"/>
    <row r="9" spans="2:7" ht="14.25" customHeight="1"/>
    <row r="10" spans="2:7" s="46" customFormat="1" ht="19.5" customHeight="1">
      <c r="B10" s="325"/>
      <c r="C10" s="326"/>
    </row>
    <row r="11" spans="2:7" ht="36" customHeight="1">
      <c r="B11" s="267" t="s">
        <v>85</v>
      </c>
      <c r="C11" s="268" t="s">
        <v>86</v>
      </c>
    </row>
    <row r="12" spans="2:7" ht="27.95" customHeight="1">
      <c r="B12" s="49" t="s">
        <v>87</v>
      </c>
      <c r="C12" s="50">
        <v>603</v>
      </c>
    </row>
    <row r="13" spans="2:7" ht="27.95" customHeight="1">
      <c r="B13" s="49" t="s">
        <v>88</v>
      </c>
      <c r="C13" s="50">
        <v>505</v>
      </c>
    </row>
    <row r="14" spans="2:7" ht="27.95" customHeight="1">
      <c r="B14" s="49" t="s">
        <v>89</v>
      </c>
      <c r="C14" s="50">
        <v>459</v>
      </c>
    </row>
    <row r="15" spans="2:7" ht="27.95" customHeight="1">
      <c r="B15" s="49" t="s">
        <v>90</v>
      </c>
      <c r="C15" s="50">
        <v>0</v>
      </c>
    </row>
    <row r="16" spans="2:7" ht="27.95" customHeight="1">
      <c r="B16" s="49" t="s">
        <v>91</v>
      </c>
      <c r="C16" s="50">
        <v>230</v>
      </c>
    </row>
    <row r="17" spans="2:3" ht="27.95" customHeight="1" thickBot="1">
      <c r="B17" s="51" t="s">
        <v>92</v>
      </c>
      <c r="C17" s="52">
        <v>44</v>
      </c>
    </row>
    <row r="18" spans="2:3" ht="4.5" customHeight="1" thickBot="1">
      <c r="B18" s="167"/>
      <c r="C18" s="168"/>
    </row>
    <row r="19" spans="2:3" ht="33.75" customHeight="1" thickBot="1">
      <c r="B19" s="271" t="s">
        <v>105</v>
      </c>
      <c r="C19" s="272" t="s">
        <v>164</v>
      </c>
    </row>
    <row r="20" spans="2:3" ht="3.75" customHeight="1" thickBot="1">
      <c r="B20" s="169"/>
      <c r="C20" s="170"/>
    </row>
    <row r="21" spans="2:3" ht="27.95" customHeight="1">
      <c r="B21" s="53" t="s">
        <v>93</v>
      </c>
      <c r="C21" s="54" t="s">
        <v>86</v>
      </c>
    </row>
    <row r="22" spans="2:3" ht="27.95" customHeight="1">
      <c r="B22" s="49" t="s">
        <v>94</v>
      </c>
      <c r="C22" s="55">
        <v>618</v>
      </c>
    </row>
    <row r="23" spans="2:3" ht="27.95" customHeight="1">
      <c r="B23" s="49" t="s">
        <v>95</v>
      </c>
      <c r="C23" s="55">
        <v>1</v>
      </c>
    </row>
    <row r="24" spans="2:3" ht="27.95" customHeight="1">
      <c r="B24" s="60" t="s">
        <v>96</v>
      </c>
      <c r="C24" s="62">
        <v>65</v>
      </c>
    </row>
    <row r="25" spans="2:3" ht="27.95" customHeight="1">
      <c r="B25" s="61" t="s">
        <v>97</v>
      </c>
      <c r="C25" s="63">
        <v>0</v>
      </c>
    </row>
    <row r="26" spans="2:3" ht="27.95" customHeight="1">
      <c r="B26" s="61" t="s">
        <v>98</v>
      </c>
      <c r="C26" s="63">
        <v>2</v>
      </c>
    </row>
    <row r="27" spans="2:3" ht="27.95" customHeight="1">
      <c r="B27" s="61" t="s">
        <v>99</v>
      </c>
      <c r="C27" s="63">
        <v>2</v>
      </c>
    </row>
    <row r="28" spans="2:3" ht="27.95" customHeight="1">
      <c r="B28" s="61" t="s">
        <v>131</v>
      </c>
      <c r="C28" s="63">
        <v>0</v>
      </c>
    </row>
    <row r="29" spans="2:3" ht="32.25" customHeight="1" thickBot="1">
      <c r="B29" s="269"/>
      <c r="C29" s="270"/>
    </row>
    <row r="30" spans="2:3" ht="10.5" customHeight="1" thickBot="1">
      <c r="B30" s="171"/>
      <c r="C30" s="172"/>
    </row>
    <row r="31" spans="2:3" ht="22.5" customHeight="1" thickBot="1">
      <c r="B31" s="56" t="s">
        <v>117</v>
      </c>
      <c r="C31" s="57">
        <f>C22+C24+C26+C27+C28+C23+C25</f>
        <v>688</v>
      </c>
    </row>
    <row r="32" spans="2:3" ht="17.25" customHeight="1" thickBot="1">
      <c r="B32" s="173"/>
      <c r="C32" s="174"/>
    </row>
    <row r="33" spans="2:3" ht="25.5" customHeight="1" thickBot="1">
      <c r="B33" s="271" t="s">
        <v>104</v>
      </c>
      <c r="C33" s="273" t="s">
        <v>164</v>
      </c>
    </row>
    <row r="34" spans="2:3" ht="15.75" customHeight="1" thickBot="1">
      <c r="B34" s="175"/>
      <c r="C34" s="170"/>
    </row>
    <row r="35" spans="2:3" ht="19.5" customHeight="1">
      <c r="B35" s="274" t="s">
        <v>100</v>
      </c>
      <c r="C35" s="275" t="s">
        <v>17</v>
      </c>
    </row>
    <row r="36" spans="2:3" ht="27.95" customHeight="1">
      <c r="B36" s="49" t="s">
        <v>101</v>
      </c>
      <c r="C36" s="50">
        <v>140</v>
      </c>
    </row>
    <row r="37" spans="2:3" ht="25.5" customHeight="1">
      <c r="B37" s="49" t="s">
        <v>102</v>
      </c>
      <c r="C37" s="50">
        <v>139</v>
      </c>
    </row>
    <row r="38" spans="2:3" ht="24.75" customHeight="1" thickBot="1">
      <c r="B38" s="51" t="s">
        <v>103</v>
      </c>
      <c r="C38" s="52">
        <v>62</v>
      </c>
    </row>
    <row r="39" spans="2:3" ht="12.75" customHeight="1" thickBot="1">
      <c r="B39" s="171"/>
      <c r="C39" s="172"/>
    </row>
    <row r="40" spans="2:3" ht="30" customHeight="1" thickBot="1">
      <c r="B40" s="56" t="s">
        <v>5</v>
      </c>
      <c r="C40" s="176">
        <f>SUM(C36:C39)</f>
        <v>341</v>
      </c>
    </row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5"/>
      <c r="C43" s="25"/>
    </row>
    <row r="44" spans="2:3" ht="27.95" customHeight="1">
      <c r="B44" s="27"/>
      <c r="C44" s="28"/>
    </row>
    <row r="45" spans="2:3" ht="30.95" customHeight="1">
      <c r="B45" s="27"/>
      <c r="C45" s="28"/>
    </row>
    <row r="46" spans="2:3" ht="30.95" customHeight="1">
      <c r="B46" s="228"/>
      <c r="C46" s="28"/>
    </row>
    <row r="47" spans="2:3" ht="30.95" customHeight="1">
      <c r="B47" s="344"/>
      <c r="C47" s="344"/>
    </row>
    <row r="48" spans="2:3" ht="30.95" customHeight="1">
      <c r="B48" s="30"/>
      <c r="C48" s="30"/>
    </row>
    <row r="49" spans="2:3" ht="30.95" customHeight="1">
      <c r="B49" s="31"/>
      <c r="C49" s="31"/>
    </row>
    <row r="50" spans="2:3" ht="30.95" customHeight="1">
      <c r="B50" s="32"/>
      <c r="C50" s="32"/>
    </row>
    <row r="51" spans="2:3" ht="30.95" customHeight="1">
      <c r="B51" s="33"/>
      <c r="C51" s="33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27"/>
      <c r="C56" s="28"/>
    </row>
    <row r="57" spans="2:3" ht="30.95" customHeight="1">
      <c r="B57" s="34"/>
      <c r="C57" s="26"/>
    </row>
    <row r="58" spans="2:3" ht="30.95" customHeight="1">
      <c r="B58" s="27"/>
      <c r="C58" s="28"/>
    </row>
    <row r="59" spans="2:3" ht="30.95" customHeight="1">
      <c r="B59" s="27"/>
      <c r="C59" s="28"/>
    </row>
    <row r="60" spans="2:3" ht="30.95" customHeight="1">
      <c r="B60" s="29"/>
      <c r="C60" s="28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view="pageLayout" topLeftCell="A4" zoomScale="75" zoomScaleNormal="50" zoomScaleSheetLayoutView="75" zoomScalePageLayoutView="75" workbookViewId="0">
      <selection activeCell="I10" sqref="I10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46" t="s">
        <v>155</v>
      </c>
      <c r="C4" s="346"/>
      <c r="D4" s="346"/>
      <c r="E4" s="346"/>
      <c r="F4" s="346"/>
      <c r="G4" s="346"/>
      <c r="H4" s="346"/>
      <c r="I4" s="346"/>
      <c r="J4" s="346"/>
      <c r="K4" s="346"/>
    </row>
    <row r="5" spans="2:16">
      <c r="B5" s="346"/>
      <c r="C5" s="346"/>
      <c r="D5" s="346"/>
      <c r="E5" s="346"/>
      <c r="F5" s="346"/>
      <c r="G5" s="346"/>
      <c r="H5" s="346"/>
      <c r="I5" s="346"/>
      <c r="J5" s="346"/>
      <c r="K5" s="346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0" t="s">
        <v>33</v>
      </c>
      <c r="E12" s="191">
        <v>100</v>
      </c>
    </row>
    <row r="13" spans="2:16" ht="36" customHeight="1">
      <c r="B13" s="177" t="s">
        <v>154</v>
      </c>
      <c r="C13" s="178">
        <v>306</v>
      </c>
    </row>
    <row r="14" spans="2:16" ht="30.95" customHeight="1">
      <c r="B14" s="179" t="s">
        <v>165</v>
      </c>
      <c r="C14" s="180">
        <v>358</v>
      </c>
    </row>
    <row r="15" spans="2:16" ht="12.75" customHeight="1" thickBot="1">
      <c r="B15" s="181"/>
      <c r="C15" s="178"/>
      <c r="D15" s="7"/>
    </row>
    <row r="16" spans="2:16" ht="60" customHeight="1" thickTop="1">
      <c r="B16" s="182" t="s">
        <v>23</v>
      </c>
      <c r="C16" s="183">
        <f>C14*E12/C13-100</f>
        <v>16.993464052287578</v>
      </c>
    </row>
    <row r="21" spans="2:3" ht="15.75" thickBot="1"/>
    <row r="22" spans="2:3">
      <c r="B22" s="88" t="s">
        <v>120</v>
      </c>
      <c r="C22" s="91">
        <v>169</v>
      </c>
    </row>
    <row r="23" spans="2:3">
      <c r="B23" s="89" t="s">
        <v>132</v>
      </c>
      <c r="C23" s="92">
        <v>189</v>
      </c>
    </row>
    <row r="24" spans="2:3">
      <c r="B24" s="89" t="s">
        <v>121</v>
      </c>
      <c r="C24" s="92"/>
    </row>
    <row r="25" spans="2:3" ht="15.75" thickBot="1">
      <c r="B25" s="90" t="s">
        <v>130</v>
      </c>
      <c r="C25" s="93"/>
    </row>
    <row r="26" spans="2:3">
      <c r="C26" s="9">
        <f>SUM(C22:C25)</f>
        <v>358</v>
      </c>
    </row>
    <row r="38" spans="1:11" ht="33.75" customHeight="1"/>
    <row r="44" spans="1:11">
      <c r="A44" s="345" t="s">
        <v>138</v>
      </c>
      <c r="B44" s="345"/>
      <c r="C44" s="345"/>
      <c r="D44" s="345"/>
      <c r="E44" s="345"/>
      <c r="F44" s="345"/>
      <c r="G44" s="345"/>
      <c r="H44" s="345"/>
    </row>
    <row r="45" spans="1:11">
      <c r="A45" s="345"/>
      <c r="B45" s="345"/>
      <c r="C45" s="345"/>
      <c r="D45" s="345"/>
      <c r="E45" s="345"/>
      <c r="F45" s="345"/>
      <c r="G45" s="345"/>
      <c r="H45" s="345"/>
    </row>
    <row r="46" spans="1:11">
      <c r="A46" s="345"/>
      <c r="B46" s="345"/>
      <c r="C46" s="345"/>
      <c r="D46" s="345"/>
      <c r="E46" s="345"/>
      <c r="F46" s="345"/>
      <c r="G46" s="345"/>
      <c r="H46" s="345"/>
    </row>
    <row r="48" spans="1:11" ht="15" customHeight="1">
      <c r="C48" s="277"/>
      <c r="D48" s="277"/>
      <c r="E48" s="277"/>
      <c r="F48" s="277"/>
      <c r="G48" s="277"/>
      <c r="H48" s="277"/>
      <c r="I48" s="277"/>
      <c r="J48" s="277"/>
      <c r="K48" s="277"/>
    </row>
    <row r="49" spans="2:11" ht="15" customHeight="1">
      <c r="C49" s="277"/>
      <c r="D49" s="277"/>
      <c r="E49" s="277"/>
      <c r="F49" s="277"/>
      <c r="G49" s="277"/>
      <c r="H49" s="277"/>
      <c r="I49" s="277"/>
      <c r="J49" s="277"/>
      <c r="K49" s="277"/>
    </row>
    <row r="50" spans="2:11" ht="15" customHeight="1">
      <c r="C50" s="277"/>
      <c r="D50" s="277"/>
      <c r="E50" s="277"/>
      <c r="F50" s="277"/>
      <c r="G50" s="277"/>
      <c r="H50" s="277"/>
      <c r="I50" s="277"/>
      <c r="J50" s="277"/>
      <c r="K50" s="277"/>
    </row>
    <row r="53" spans="2:11" ht="18">
      <c r="C53" s="229" t="s">
        <v>142</v>
      </c>
    </row>
    <row r="54" spans="2:11" ht="15.75" thickBot="1"/>
    <row r="55" spans="2:11" ht="18">
      <c r="B55" s="231" t="s">
        <v>139</v>
      </c>
      <c r="C55" s="232">
        <v>389</v>
      </c>
    </row>
    <row r="56" spans="2:11" ht="18">
      <c r="B56" s="233"/>
      <c r="C56" s="234"/>
    </row>
    <row r="57" spans="2:11" ht="18">
      <c r="B57" s="233" t="s">
        <v>140</v>
      </c>
      <c r="C57" s="234">
        <v>266</v>
      </c>
    </row>
    <row r="58" spans="2:11" ht="18">
      <c r="B58" s="233"/>
      <c r="C58" s="234"/>
    </row>
    <row r="59" spans="2:11" ht="18.75" thickBot="1">
      <c r="B59" s="235" t="s">
        <v>141</v>
      </c>
      <c r="C59" s="236">
        <v>31</v>
      </c>
    </row>
    <row r="60" spans="2:11" ht="18">
      <c r="B60" s="229"/>
      <c r="C60" s="229"/>
    </row>
    <row r="61" spans="2:11">
      <c r="B61" s="346" t="s">
        <v>96</v>
      </c>
      <c r="C61" s="346"/>
      <c r="D61" s="346"/>
      <c r="E61" s="346"/>
      <c r="F61" s="346"/>
      <c r="G61" s="346"/>
      <c r="H61" s="346"/>
      <c r="I61" s="346"/>
    </row>
    <row r="62" spans="2:11" ht="15" customHeight="1">
      <c r="B62" s="346"/>
      <c r="C62" s="346"/>
      <c r="D62" s="346"/>
      <c r="E62" s="346"/>
      <c r="F62" s="346"/>
      <c r="G62" s="346"/>
      <c r="H62" s="346"/>
      <c r="I62" s="346"/>
      <c r="J62" s="277"/>
      <c r="K62" s="277"/>
    </row>
    <row r="63" spans="2:11" ht="15" customHeight="1">
      <c r="C63" s="277"/>
      <c r="D63" s="277"/>
      <c r="E63" s="277"/>
      <c r="F63" s="277"/>
      <c r="G63" s="277"/>
      <c r="H63" s="277"/>
      <c r="I63" s="277"/>
      <c r="J63" s="277"/>
      <c r="K63" s="277"/>
    </row>
    <row r="64" spans="2:11" ht="18">
      <c r="C64" s="238" t="s">
        <v>142</v>
      </c>
    </row>
    <row r="65" spans="2:3" ht="2.25" customHeight="1"/>
    <row r="66" spans="2:3" ht="18">
      <c r="B66" s="237" t="s">
        <v>96</v>
      </c>
      <c r="C66" s="230">
        <v>65</v>
      </c>
    </row>
    <row r="67" spans="2:3" ht="18">
      <c r="B67" s="237"/>
      <c r="C67" s="230"/>
    </row>
    <row r="68" spans="2:3" ht="18">
      <c r="B68" s="237" t="s">
        <v>143</v>
      </c>
      <c r="C68" s="230">
        <v>0</v>
      </c>
    </row>
    <row r="69" spans="2:3" ht="18">
      <c r="B69" s="237"/>
      <c r="C69" s="230"/>
    </row>
    <row r="70" spans="2:3" ht="18">
      <c r="B70" s="237" t="s">
        <v>144</v>
      </c>
      <c r="C70" s="230">
        <v>24</v>
      </c>
    </row>
    <row r="71" spans="2:3" ht="18">
      <c r="B71" s="237"/>
      <c r="C71" s="230"/>
    </row>
    <row r="72" spans="2:3" ht="18">
      <c r="B72" s="237" t="s">
        <v>145</v>
      </c>
      <c r="C72" s="230">
        <v>9</v>
      </c>
    </row>
    <row r="73" spans="2:3" ht="18">
      <c r="B73" s="237"/>
      <c r="C73" s="230"/>
    </row>
    <row r="74" spans="2:3" ht="18">
      <c r="B74" s="237" t="s">
        <v>139</v>
      </c>
      <c r="C74" s="230">
        <v>9</v>
      </c>
    </row>
    <row r="75" spans="2:3" ht="18">
      <c r="B75" s="237"/>
      <c r="C75" s="230"/>
    </row>
    <row r="76" spans="2:3" ht="18">
      <c r="B76" s="237" t="s">
        <v>140</v>
      </c>
      <c r="C76" s="230">
        <v>40</v>
      </c>
    </row>
    <row r="77" spans="2:3" ht="18">
      <c r="B77" s="237"/>
      <c r="C77" s="230"/>
    </row>
    <row r="78" spans="2:3" ht="18">
      <c r="B78" s="237" t="s">
        <v>141</v>
      </c>
      <c r="C78" s="230">
        <v>16</v>
      </c>
    </row>
    <row r="79" spans="2:3" ht="18">
      <c r="B79" s="237"/>
      <c r="C79" s="230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2023-02-06T16:49:17Z</cp:lastPrinted>
  <dcterms:created xsi:type="dcterms:W3CDTF">2014-01-30T18:25:03Z</dcterms:created>
  <dcterms:modified xsi:type="dcterms:W3CDTF">2023-02-06T17:34:38Z</dcterms:modified>
</cp:coreProperties>
</file>